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riber\Desktop\Investing\Investing notes\Castled Capital\Templates\"/>
    </mc:Choice>
  </mc:AlternateContent>
  <xr:revisionPtr revIDLastSave="0" documentId="13_ncr:1_{A9E88705-A1C7-4A90-8F9E-BB28DDF6698C}" xr6:coauthVersionLast="47" xr6:coauthVersionMax="47" xr10:uidLastSave="{00000000-0000-0000-0000-000000000000}"/>
  <bookViews>
    <workbookView xWindow="-108" yWindow="-108" windowWidth="23256" windowHeight="12456" tabRatio="500" xr2:uid="{00000000-000D-0000-FFFF-FFFF00000000}"/>
  </bookViews>
  <sheets>
    <sheet name="Checklist" sheetId="2" r:id="rId1"/>
    <sheet name="Summary" sheetId="3" r:id="rId2"/>
  </sheets>
  <definedNames>
    <definedName name="_xlnm._FilterDatabase" localSheetId="0" hidden="1">Checklist!$A$1:$H$47</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F5" i="3" l="1"/>
  <c r="E5" i="3"/>
  <c r="E6" i="3" s="1"/>
  <c r="D5" i="3"/>
  <c r="C5" i="3"/>
  <c r="B5" i="3"/>
  <c r="B6" i="3" s="1"/>
  <c r="F6" i="3" l="1"/>
  <c r="G5" i="3"/>
  <c r="C6" i="3"/>
  <c r="D6" i="3"/>
  <c r="G6" i="3" s="1"/>
</calcChain>
</file>

<file path=xl/sharedStrings.xml><?xml version="1.0" encoding="utf-8"?>
<sst xmlns="http://schemas.openxmlformats.org/spreadsheetml/2006/main" count="341" uniqueCount="162">
  <si>
    <t>ID</t>
  </si>
  <si>
    <t>Group</t>
  </si>
  <si>
    <t>Subgroup</t>
  </si>
  <si>
    <t>Item</t>
  </si>
  <si>
    <t>Guidance</t>
  </si>
  <si>
    <t>Answer</t>
  </si>
  <si>
    <t>Status</t>
  </si>
  <si>
    <t>Comments</t>
  </si>
  <si>
    <t>OK</t>
  </si>
  <si>
    <t>N/A</t>
  </si>
  <si>
    <t>Pending</t>
  </si>
  <si>
    <t>FS-01</t>
  </si>
  <si>
    <t>FS analysis - accounting choices &amp; estimates</t>
  </si>
  <si>
    <t>Revenue recognition</t>
  </si>
  <si>
    <t>Is revenue recognized upon shipment?</t>
  </si>
  <si>
    <t>Shipment-based recognition timing; compare with the company's stated policy and with peers.</t>
  </si>
  <si>
    <t>FS-02</t>
  </si>
  <si>
    <t>Is revenue recognized upon delivery of goods?</t>
  </si>
  <si>
    <t>Delivery-based recognition timing; compare with the company's stated policy and with peers.</t>
  </si>
  <si>
    <t>FS-03</t>
  </si>
  <si>
    <t>Have there been any changes in shipping terms (e.g. from FOB shipping point to FOB destination or vice versa)?</t>
  </si>
  <si>
    <t>Changing shipping terms can change when the revenue and associated costs are recognized (promoting earnings growth or delaying it).</t>
  </si>
  <si>
    <t>FS-04</t>
  </si>
  <si>
    <t>Has revenue been allocated properly to the different components of a contract?</t>
  </si>
  <si>
    <t>Multiple-element contracts require revenue to be allocated to each performance obligation.</t>
  </si>
  <si>
    <t>FS-05</t>
  </si>
  <si>
    <t>Is the timing of revenue recognition of each item clear?</t>
  </si>
  <si>
    <t>Ambiguous timing can mask premature or deferred recognition.</t>
  </si>
  <si>
    <t>FS-06</t>
  </si>
  <si>
    <t>Are DSO abnormally high relative to the company's history?</t>
  </si>
  <si>
    <t>DSO can show any collection issues.</t>
  </si>
  <si>
    <t>FS-07</t>
  </si>
  <si>
    <t>Are DSO abnormally high relative to its peers?</t>
  </si>
  <si>
    <t>FS-08</t>
  </si>
  <si>
    <t>Does the company engage in "channel stuffing"?</t>
  </si>
  <si>
    <t>For example, offering unusual discounts to push product into the channel and pull revenue forward.</t>
  </si>
  <si>
    <t>FS-09</t>
  </si>
  <si>
    <t>Are accounts receivable abnormally high relative to the company's history?</t>
  </si>
  <si>
    <t>Rising receivables can signal aggressive revenue recognition or collection problems.</t>
  </si>
  <si>
    <t>FS-10</t>
  </si>
  <si>
    <t>Are accounts receivable abnormally high relative to its peers?</t>
  </si>
  <si>
    <t>FS-11</t>
  </si>
  <si>
    <t>Are receivables turnover abnormally low relative to the company's history?</t>
  </si>
  <si>
    <t>Low receivables turnover can signal collection issues or aggressive recognition.</t>
  </si>
  <si>
    <t>FS-12</t>
  </si>
  <si>
    <t>Are receivables turnover abnormally low relative to its peers?</t>
  </si>
  <si>
    <t>FS-13</t>
  </si>
  <si>
    <t>Does the company engage in "bill-and-hold" transactions?</t>
  </si>
  <si>
    <t>Bill-and-hold can recognize revenue before goods are delivered.</t>
  </si>
  <si>
    <t>FS-14</t>
  </si>
  <si>
    <t>Has the company reduced the allowance for uncollectible accounts?</t>
  </si>
  <si>
    <t>Reducing the allowance for uncollectible accounts reduces the expense reported for the period, improving earnings.</t>
  </si>
  <si>
    <t>FS-15</t>
  </si>
  <si>
    <t>Does the company use rebates as part of its marketing approach?</t>
  </si>
  <si>
    <t>Rebates affect the measurement and timing of net revenue.</t>
  </si>
  <si>
    <t>FS-16</t>
  </si>
  <si>
    <t>Are there barter transactions?</t>
  </si>
  <si>
    <t>They can be difficult to value.</t>
  </si>
  <si>
    <t>FS-17</t>
  </si>
  <si>
    <t>Are one-time sales included in revenue?</t>
  </si>
  <si>
    <t>One-time sales inflate recurring revenue if not separated.</t>
  </si>
  <si>
    <t>FS-18</t>
  </si>
  <si>
    <t>Is there non-operating income included in revenue?</t>
  </si>
  <si>
    <t>Non-operating income included in revenue overstates operating performance.</t>
  </si>
  <si>
    <t>FS-19</t>
  </si>
  <si>
    <t>Expenses</t>
  </si>
  <si>
    <t>Are "non-recurring" expenses frequent?</t>
  </si>
  <si>
    <t>Frequent 'non-recurring' items suggest recurring costs are being reclassified to flatter core earnings.</t>
  </si>
  <si>
    <t>FS-20</t>
  </si>
  <si>
    <t>Long-lived assets - depreciation</t>
  </si>
  <si>
    <t>Are the estimated lives of the long-lived assets unusually low compared with others in the same industry?</t>
  </si>
  <si>
    <t>Can be an indicator of conservatism. (Overall: make sure the estimated lives of the long-lived assets make sense.)</t>
  </si>
  <si>
    <t>FS-21</t>
  </si>
  <si>
    <t>Have there been changes in depreciable lives that have a positive effect on current earnings?</t>
  </si>
  <si>
    <t>Lengthening depreciable lives lowers depreciation and raises current earnings.</t>
  </si>
  <si>
    <t>FS-22</t>
  </si>
  <si>
    <t>Do recent asset write-downs indicate that company policy on asset lives might need to be reconsidered?</t>
  </si>
  <si>
    <t>Write-downs can reveal that prior useful-life / depreciation assumptions were too optimistic.</t>
  </si>
  <si>
    <t>FS-23</t>
  </si>
  <si>
    <t>Intangibles - capitalization</t>
  </si>
  <si>
    <t>Is the company the only one in the industry capitalizing certain costs?</t>
  </si>
  <si>
    <t>This is a red flag. Analyse how the company's capitalisation policies compare with the competition.</t>
  </si>
  <si>
    <t>FS-24</t>
  </si>
  <si>
    <t>Does the company capitalize expenditures related to intangibles (such as software)?</t>
  </si>
  <si>
    <t>Capitalizing rather than expensing shifts costs off the current income statement.</t>
  </si>
  <si>
    <t>FS-25</t>
  </si>
  <si>
    <t>Does its balance sheet show any R&amp;D capitalised as a result of acquisitions?</t>
  </si>
  <si>
    <t>When a company acquires another business, any research and development currently underway is recognized on the balance sheet as an asset called In-Process Research &amp; Development (IPR&amp;D).</t>
  </si>
  <si>
    <t>FS-26</t>
  </si>
  <si>
    <t>(IFRS only) Has the company capitalized any internally generated development costs?</t>
  </si>
  <si>
    <t>Only applies to IFRS accounting. Under IFRS, development costs meeting the criteria are capitalized rather than expensed.</t>
  </si>
  <si>
    <t>FS-27</t>
  </si>
  <si>
    <t>Are amortization policies reasonable?</t>
  </si>
  <si>
    <t>Overly long amortization periods defer expense and inflate earnings.</t>
  </si>
  <si>
    <t>FS-28</t>
  </si>
  <si>
    <t>Allowance for doubtful accounts / loan loss reserves</t>
  </si>
  <si>
    <t>Are additions to such allowances lower or higher than in the past?</t>
  </si>
  <si>
    <t>Be careful with any lowering of the allowance.</t>
  </si>
  <si>
    <t>FS-29</t>
  </si>
  <si>
    <t>Inventory</t>
  </si>
  <si>
    <t>Are there inventory write-downs?</t>
  </si>
  <si>
    <t>They can have a positive effect on activity ratios (e.g. inventory turnover and total asset turnover).</t>
  </si>
  <si>
    <t>FS-30</t>
  </si>
  <si>
    <t>Calculate the inventory turnover ratio and DSO.</t>
  </si>
  <si>
    <t>Action item: compute these to support the peer / history comparisons below.</t>
  </si>
  <si>
    <t>FS-31</t>
  </si>
  <si>
    <t>Is the inventory turnover ratio above peers?</t>
  </si>
  <si>
    <t>While a high value is desirable (highly effective inventory management), if revenue growth is well below that of the industry peers, this could indicate that the company does not carry an adequate amount of inventory; or it could be because of recent write-downs.</t>
  </si>
  <si>
    <t>FS-32</t>
  </si>
  <si>
    <t>Is DSO below peers?</t>
  </si>
  <si>
    <t>FS-33</t>
  </si>
  <si>
    <t>Is the inventory valuation method the same as its peers?</t>
  </si>
  <si>
    <t>Different valuation methods (FIFO, weighted-average, LIFO where allowed) impair comparability.</t>
  </si>
  <si>
    <t>FS-34</t>
  </si>
  <si>
    <t>Does the company use reserves for obsolescence in its inventory valuation?</t>
  </si>
  <si>
    <t>Obsolescence reserves are an estimate that can be used to manage earnings.</t>
  </si>
  <si>
    <t>FS-35</t>
  </si>
  <si>
    <t>Do reserves for obsolescence have unusual fluctuations?</t>
  </si>
  <si>
    <t>Unusual swings can signal earnings management.</t>
  </si>
  <si>
    <t>FS-36</t>
  </si>
  <si>
    <t>Under LIFO and an inflationary environment, are old, low-cost inventory costs being passed through current earnings (LIFO liquidation), artificially improving gross, operating and net profits?</t>
  </si>
  <si>
    <t>LIFO liquidation releases old low costs into COGS, inflating margins. (LIFO is permitted under US GAAP but not under IFRS.)</t>
  </si>
  <si>
    <t>FS-37</t>
  </si>
  <si>
    <t>Tax asset valuation accounts</t>
  </si>
  <si>
    <t>Are there signals of the valuation allowance being understated, thus overstating deferred tax assets?</t>
  </si>
  <si>
    <t>An understated allowance overstates deferred tax assets and net income.</t>
  </si>
  <si>
    <t>FS-38</t>
  </si>
  <si>
    <t>Has there been a reduction in the valuation allowance?</t>
  </si>
  <si>
    <t>Lowering the allowance decreases tax expense and increases net income.</t>
  </si>
  <si>
    <t>FS-39</t>
  </si>
  <si>
    <t>Are there contradictions between management commentaries and the allowance level?</t>
  </si>
  <si>
    <t>For example, there cannot be an optimistic commentary of management and a fully reserved tax asset (valuation allowance equal to the deferred tax asset).</t>
  </si>
  <si>
    <t>FS-40</t>
  </si>
  <si>
    <t>Goodwill</t>
  </si>
  <si>
    <t>Has management understated fair values of assets acquired (especially depreciable assets) in order to depress future depreciation expense?</t>
  </si>
  <si>
    <t>Another benefit would be that the amount allocated to goodwill will not be depreciated nor amortized.</t>
  </si>
  <si>
    <t>FS-41</t>
  </si>
  <si>
    <t>Impairments</t>
  </si>
  <si>
    <t>Have there been recently restructuring or impairment charges?</t>
  </si>
  <si>
    <t>Although an accounting adjustment could reflect management's intention to redirect the company to more profitable activities, it could also indicate that the expenses in the old path of reported earnings were very likely understated.</t>
  </si>
  <si>
    <t>FS-42</t>
  </si>
  <si>
    <t>Warranty reserves</t>
  </si>
  <si>
    <t>Have additions to the reserves been reduced, perhaps to make earnings targets?</t>
  </si>
  <si>
    <t>Under-reserving for warranties lowers current expense and flatters earnings.</t>
  </si>
  <si>
    <t>FS-43</t>
  </si>
  <si>
    <t>Cash flow statement</t>
  </si>
  <si>
    <t>Divide cash generated by operations by net income. Has this ratio been consistently below 1 or declined below 1 repeatedly?</t>
  </si>
  <si>
    <t>A ratio persistently below 1 can signal low earnings quality (earnings not backed by cash).</t>
  </si>
  <si>
    <t>FS-44</t>
  </si>
  <si>
    <t>Is the ratio (cash generated by operations / net income) well below its peers?</t>
  </si>
  <si>
    <t>A ratio well below peers can signal low earnings quality.</t>
  </si>
  <si>
    <t>FS-45</t>
  </si>
  <si>
    <t>Under IAS, are interest and dividends received classified as operating?</t>
  </si>
  <si>
    <t>If so, increases operating cash flow.</t>
  </si>
  <si>
    <t>FS-46</t>
  </si>
  <si>
    <t>Under IAS, is interest paid classified as financing?</t>
  </si>
  <si>
    <t>Summary by group</t>
  </si>
  <si>
    <t>Auto-calculated from the Checklist sheet. 'Flags' = negative / suspended items.</t>
  </si>
  <si>
    <t>Total items</t>
  </si>
  <si>
    <t>Flags</t>
  </si>
  <si>
    <t>Alert</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</si>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</sst>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charset val="1"/>
    </font>
    <font>
      <b/>
      <sz val="15"/>
      <color rgb="FF1F4E78"/>
      <name val="Arial"/>
      <charset val="1"/>
    </font>
    <font>
      <i/>
      <sz val="10"/>
      <color rgb="FF555555"/>
      <name val="Arial"/>
      <charset val="1"/>
    </font>
    <font>
      <b/>
      <sz val="10"/>
      <name val="Arial"/>
      <charset val="1"/>
    </font>
    <font>
      <sz val="10"/>
      <color rgb="FF000000"/>
      <name val="Arial"/>
      <charset val="1"/>
    </font>
    <font>
      <b/>
      <sz val="11"/>
      <color rgb="FFFFFFFF"/>
      <name val="Arial"/>
      <charset val="1"/>
    </font>
  </fonts>
  <fills count="4">
    <fill>
      <patternFill patternType="none"/>
    </fill>
    <fill>
      <patternFill patternType="gray125"/>
    </fill>
    <fill>
      <patternFill patternType="solid">
        <fgColor rgb="FF1F4E78"/>
        <bgColor rgb="FF003366"/>
      </patternFill>
    </fill>
    <fill>
      <patternFill patternType="solid">
        <fgColor rgb="FFDCE6F1"/>
        <bgColor rgb="FFD9D9D9"/>
      </patternFill>
    </fill>
  </fills>
  <borders count="2">
    <border>
      <left/>
      <right/>
      <top/>
      <bottom/>
      <diagonal/>
    </border>
    <border>
      <left style="thin">
        <color rgb="FFBFBFBF"/>
      </left>
      <right style="thin">
        <color rgb="FFBFBFBF"/>
      </right>
      <top style="thin">
        <color rgb="FFBFBFBF"/>
      </top>
      <bottom style="thin">
        <color rgb="FFBFBFBF"/>
      </bottom>
      <diagonal/>
    </border>
  </borders>
  <cellStyleXfs count="1">
    <xf numFmtId="0" fontId="0" fillId="0" borderId="0"/>
  </cellStyleXfs>
  <cellXfs count="9">
    <xf numFmtId="0" fontId="0" fillId="0" borderId="0" xfId="0"/>
    <xf numFmtId="0" fontId="1" fillId="0" borderId="0" xfId="0" applyFont="1"/>
    <xf numFmtId="0" fontId="2" fillId="0" borderId="0" xfId="0" applyFont="1"/>
    <xf numFmtId="0" fontId="5" fillId="2" borderId="1" xfId="0" applyFont="1" applyFill="1" applyBorder="1" applyAlignment="1">
      <alignment horizontal="center" vertical="center" wrapText="1"/>
    </xf>
    <xf numFmtId="0" fontId="4" fillId="0" borderId="1" xfId="0" applyFont="1" applyBorder="1" applyAlignment="1">
      <alignment vertical="top" wrapText="1"/>
    </xf>
    <xf numFmtId="0" fontId="4" fillId="0" borderId="1" xfId="0" applyFont="1" applyBorder="1" applyAlignment="1">
      <alignment horizontal="center" vertical="center" wrapText="1"/>
    </xf>
    <xf numFmtId="0" fontId="3" fillId="0" borderId="1" xfId="0" applyFont="1" applyBorder="1"/>
    <xf numFmtId="0" fontId="3" fillId="3" borderId="1" xfId="0" applyFont="1" applyFill="1" applyBorder="1"/>
    <xf numFmtId="0" fontId="3" fillId="3" borderId="1" xfId="0" applyFont="1" applyFill="1" applyBorder="1" applyAlignment="1">
      <alignment horizontal="center" vertical="center" wrapText="1"/>
    </xf>
  </cellXfs>
  <cellStyles count="1">
    <cellStyle name="Normal" xfId="0" builtinId="0"/>
  </cellStyles>
  <dxfs count="5">
    <dxf>
      <font>
        <b/>
        <color rgb="FF9C0006"/>
        <name val="Arial"/>
        <charset val="1"/>
      </font>
      <fill>
        <patternFill>
          <bgColor rgb="FFFFC7CE"/>
        </patternFill>
      </fill>
    </dxf>
    <dxf>
      <font>
        <color rgb="FF9C6500"/>
        <name val="Arial"/>
        <charset val="1"/>
      </font>
      <fill>
        <patternFill>
          <bgColor rgb="FFFFEB9C"/>
        </patternFill>
      </fill>
    </dxf>
    <dxf>
      <font>
        <color rgb="FF595959"/>
        <name val="Arial"/>
        <charset val="1"/>
      </font>
      <fill>
        <patternFill>
          <bgColor rgb="FFD9D9D9"/>
        </patternFill>
      </fill>
    </dxf>
    <dxf>
      <font>
        <color rgb="FF006100"/>
        <name val="Arial"/>
        <charset val="1"/>
      </font>
      <fill>
        <patternFill>
          <bgColor rgb="FFC6EFCE"/>
        </patternFill>
      </fill>
    </dxf>
    <dxf>
      <font>
        <b/>
        <color rgb="FF9C0006"/>
        <name val="Arial"/>
        <charset val="1"/>
      </font>
      <fill>
        <patternFill>
          <bgColor rgb="FFFFC7CE"/>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6100"/>
      <rgbColor rgb="FF000080"/>
      <rgbColor rgb="FF9C6500"/>
      <rgbColor rgb="FF800080"/>
      <rgbColor rgb="FF008080"/>
      <rgbColor rgb="FFBFBFBF"/>
      <rgbColor rgb="FF808080"/>
      <rgbColor rgb="FF9999FF"/>
      <rgbColor rgb="FF993366"/>
      <rgbColor rgb="FFFFFFCC"/>
      <rgbColor rgb="FFDCE6F1"/>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6EFCE"/>
      <rgbColor rgb="FFFFEB9C"/>
      <rgbColor rgb="FF99CCFF"/>
      <rgbColor rgb="FFFF99CC"/>
      <rgbColor rgb="FFCC99FF"/>
      <rgbColor rgb="FFFFC7CE"/>
      <rgbColor rgb="FF3366FF"/>
      <rgbColor rgb="FF33CCCC"/>
      <rgbColor rgb="FF99CC00"/>
      <rgbColor rgb="FFFFCC00"/>
      <rgbColor rgb="FFFF9900"/>
      <rgbColor rgb="FFFF6600"/>
      <rgbColor rgb="FF595959"/>
      <rgbColor rgb="FF969696"/>
      <rgbColor rgb="FF003366"/>
      <rgbColor rgb="FF339966"/>
      <rgbColor rgb="FF003300"/>
      <rgbColor rgb="FF333300"/>
      <rgbColor rgb="FF993300"/>
      <rgbColor rgb="FF993366"/>
      <rgbColor rgb="FF1F4E78"/>
      <rgbColor rgb="FF555555"/>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47"/>
  <sheetViews>
    <sheetView showGridLines="0" tabSelected="1" zoomScaleNormal="100" workbookViewId="0">
      <pane xSplit="3" ySplit="1" topLeftCell="D2" activePane="bottomRight" state="frozen"/>
      <selection pane="topRight" activeCell="D1" sqref="D1"/>
      <selection pane="bottomLeft" activeCell="A2" sqref="A2"/>
      <selection pane="bottomRight" activeCell="F3" sqref="F3"/>
    </sheetView>
  </sheetViews>
  <sheetFormatPr defaultColWidth="8.6640625" defaultRowHeight="14.4" x14ac:dyDescent="0.3"/>
  <cols>
    <col min="1" max="1" width="10" customWidth="1"/>
    <col min="2" max="2" width="22" customWidth="1"/>
    <col min="3" max="3" width="30" customWidth="1"/>
    <col min="4" max="4" width="52" customWidth="1"/>
    <col min="5" max="5" width="58" customWidth="1"/>
    <col min="6" max="7" width="11" customWidth="1"/>
    <col min="8" max="8" width="40" customWidth="1"/>
  </cols>
  <sheetData>
    <row r="1" spans="1:8" ht="19.5" customHeight="1" x14ac:dyDescent="0.3">
      <c r="A1" s="3" t="s">
        <v>0</v>
      </c>
      <c r="B1" s="3" t="s">
        <v>1</v>
      </c>
      <c r="C1" s="3" t="s">
        <v>2</v>
      </c>
      <c r="D1" s="3" t="s">
        <v>3</v>
      </c>
      <c r="E1" s="3" t="s">
        <v>4</v>
      </c>
      <c r="F1" s="3" t="s">
        <v>5</v>
      </c>
      <c r="G1" s="3" t="s">
        <v>6</v>
      </c>
      <c r="H1" s="3" t="s">
        <v>7</v>
      </c>
    </row>
    <row r="2" spans="1:8" ht="26.4" x14ac:dyDescent="0.3">
      <c r="A2" s="5" t="s">
        <v>11</v>
      </c>
      <c r="B2" s="4" t="s">
        <v>12</v>
      </c>
      <c r="C2" s="4" t="s">
        <v>13</v>
      </c>
      <c r="D2" s="4" t="s">
        <v>14</v>
      </c>
      <c r="E2" s="4" t="s">
        <v>15</v>
      </c>
      <c r="F2" s="5" t="s">
        <v>10</v>
      </c>
      <c r="G2" s="5" t="s">
        <v>10</v>
      </c>
      <c r="H2" s="4"/>
    </row>
    <row r="3" spans="1:8" ht="26.4" x14ac:dyDescent="0.3">
      <c r="A3" s="5" t="s">
        <v>16</v>
      </c>
      <c r="B3" s="4" t="s">
        <v>12</v>
      </c>
      <c r="C3" s="4" t="s">
        <v>13</v>
      </c>
      <c r="D3" s="4" t="s">
        <v>17</v>
      </c>
      <c r="E3" s="4" t="s">
        <v>18</v>
      </c>
      <c r="F3" s="5" t="s">
        <v>10</v>
      </c>
      <c r="G3" s="5" t="s">
        <v>10</v>
      </c>
      <c r="H3" s="4"/>
    </row>
    <row r="4" spans="1:8" ht="39.6" x14ac:dyDescent="0.3">
      <c r="A4" s="5" t="s">
        <v>19</v>
      </c>
      <c r="B4" s="4" t="s">
        <v>12</v>
      </c>
      <c r="C4" s="4" t="s">
        <v>13</v>
      </c>
      <c r="D4" s="4" t="s">
        <v>20</v>
      </c>
      <c r="E4" s="4" t="s">
        <v>21</v>
      </c>
      <c r="F4" s="5" t="s">
        <v>10</v>
      </c>
      <c r="G4" s="5" t="s">
        <v>10</v>
      </c>
      <c r="H4" s="4"/>
    </row>
    <row r="5" spans="1:8" ht="26.4" x14ac:dyDescent="0.3">
      <c r="A5" s="5" t="s">
        <v>22</v>
      </c>
      <c r="B5" s="4" t="s">
        <v>12</v>
      </c>
      <c r="C5" s="4" t="s">
        <v>13</v>
      </c>
      <c r="D5" s="4" t="s">
        <v>23</v>
      </c>
      <c r="E5" s="4" t="s">
        <v>24</v>
      </c>
      <c r="F5" s="5" t="s">
        <v>10</v>
      </c>
      <c r="G5" s="5" t="s">
        <v>10</v>
      </c>
      <c r="H5" s="4"/>
    </row>
    <row r="6" spans="1:8" ht="26.4" x14ac:dyDescent="0.3">
      <c r="A6" s="5" t="s">
        <v>25</v>
      </c>
      <c r="B6" s="4" t="s">
        <v>12</v>
      </c>
      <c r="C6" s="4" t="s">
        <v>13</v>
      </c>
      <c r="D6" s="4" t="s">
        <v>26</v>
      </c>
      <c r="E6" s="4" t="s">
        <v>27</v>
      </c>
      <c r="F6" s="5" t="s">
        <v>10</v>
      </c>
      <c r="G6" s="5" t="s">
        <v>10</v>
      </c>
      <c r="H6" s="4"/>
    </row>
    <row r="7" spans="1:8" ht="26.4" x14ac:dyDescent="0.3">
      <c r="A7" s="5" t="s">
        <v>28</v>
      </c>
      <c r="B7" s="4" t="s">
        <v>12</v>
      </c>
      <c r="C7" s="4" t="s">
        <v>13</v>
      </c>
      <c r="D7" s="4" t="s">
        <v>29</v>
      </c>
      <c r="E7" s="4" t="s">
        <v>30</v>
      </c>
      <c r="F7" s="5" t="s">
        <v>10</v>
      </c>
      <c r="G7" s="5" t="s">
        <v>10</v>
      </c>
      <c r="H7" s="4"/>
    </row>
    <row r="8" spans="1:8" ht="26.4" x14ac:dyDescent="0.3">
      <c r="A8" s="5" t="s">
        <v>31</v>
      </c>
      <c r="B8" s="4" t="s">
        <v>12</v>
      </c>
      <c r="C8" s="4" t="s">
        <v>13</v>
      </c>
      <c r="D8" s="4" t="s">
        <v>32</v>
      </c>
      <c r="E8" s="4" t="s">
        <v>30</v>
      </c>
      <c r="F8" s="5" t="s">
        <v>10</v>
      </c>
      <c r="G8" s="5" t="s">
        <v>10</v>
      </c>
      <c r="H8" s="4"/>
    </row>
    <row r="9" spans="1:8" ht="26.4" x14ac:dyDescent="0.3">
      <c r="A9" s="5" t="s">
        <v>33</v>
      </c>
      <c r="B9" s="4" t="s">
        <v>12</v>
      </c>
      <c r="C9" s="4" t="s">
        <v>13</v>
      </c>
      <c r="D9" s="4" t="s">
        <v>34</v>
      </c>
      <c r="E9" s="4" t="s">
        <v>35</v>
      </c>
      <c r="F9" s="5" t="s">
        <v>10</v>
      </c>
      <c r="G9" s="5" t="s">
        <v>10</v>
      </c>
      <c r="H9" s="4"/>
    </row>
    <row r="10" spans="1:8" ht="26.4" x14ac:dyDescent="0.3">
      <c r="A10" s="5" t="s">
        <v>36</v>
      </c>
      <c r="B10" s="4" t="s">
        <v>12</v>
      </c>
      <c r="C10" s="4" t="s">
        <v>13</v>
      </c>
      <c r="D10" s="4" t="s">
        <v>37</v>
      </c>
      <c r="E10" s="4" t="s">
        <v>38</v>
      </c>
      <c r="F10" s="5" t="s">
        <v>10</v>
      </c>
      <c r="G10" s="5" t="s">
        <v>10</v>
      </c>
      <c r="H10" s="4"/>
    </row>
    <row r="11" spans="1:8" ht="26.4" x14ac:dyDescent="0.3">
      <c r="A11" s="5" t="s">
        <v>39</v>
      </c>
      <c r="B11" s="4" t="s">
        <v>12</v>
      </c>
      <c r="C11" s="4" t="s">
        <v>13</v>
      </c>
      <c r="D11" s="4" t="s">
        <v>40</v>
      </c>
      <c r="E11" s="4" t="s">
        <v>38</v>
      </c>
      <c r="F11" s="5" t="s">
        <v>10</v>
      </c>
      <c r="G11" s="5" t="s">
        <v>10</v>
      </c>
      <c r="H11" s="4"/>
    </row>
    <row r="12" spans="1:8" ht="26.4" x14ac:dyDescent="0.3">
      <c r="A12" s="5" t="s">
        <v>41</v>
      </c>
      <c r="B12" s="4" t="s">
        <v>12</v>
      </c>
      <c r="C12" s="4" t="s">
        <v>13</v>
      </c>
      <c r="D12" s="4" t="s">
        <v>42</v>
      </c>
      <c r="E12" s="4" t="s">
        <v>43</v>
      </c>
      <c r="F12" s="5" t="s">
        <v>10</v>
      </c>
      <c r="G12" s="5" t="s">
        <v>10</v>
      </c>
      <c r="H12" s="4"/>
    </row>
    <row r="13" spans="1:8" ht="26.4" x14ac:dyDescent="0.3">
      <c r="A13" s="5" t="s">
        <v>44</v>
      </c>
      <c r="B13" s="4" t="s">
        <v>12</v>
      </c>
      <c r="C13" s="4" t="s">
        <v>13</v>
      </c>
      <c r="D13" s="4" t="s">
        <v>45</v>
      </c>
      <c r="E13" s="4" t="s">
        <v>43</v>
      </c>
      <c r="F13" s="5" t="s">
        <v>10</v>
      </c>
      <c r="G13" s="5" t="s">
        <v>10</v>
      </c>
      <c r="H13" s="4"/>
    </row>
    <row r="14" spans="1:8" ht="26.4" x14ac:dyDescent="0.3">
      <c r="A14" s="5" t="s">
        <v>46</v>
      </c>
      <c r="B14" s="4" t="s">
        <v>12</v>
      </c>
      <c r="C14" s="4" t="s">
        <v>13</v>
      </c>
      <c r="D14" s="4" t="s">
        <v>47</v>
      </c>
      <c r="E14" s="4" t="s">
        <v>48</v>
      </c>
      <c r="F14" s="5" t="s">
        <v>10</v>
      </c>
      <c r="G14" s="5" t="s">
        <v>10</v>
      </c>
      <c r="H14" s="4"/>
    </row>
    <row r="15" spans="1:8" ht="26.4" x14ac:dyDescent="0.3">
      <c r="A15" s="5" t="s">
        <v>49</v>
      </c>
      <c r="B15" s="4" t="s">
        <v>12</v>
      </c>
      <c r="C15" s="4" t="s">
        <v>13</v>
      </c>
      <c r="D15" s="4" t="s">
        <v>50</v>
      </c>
      <c r="E15" s="4" t="s">
        <v>51</v>
      </c>
      <c r="F15" s="5" t="s">
        <v>10</v>
      </c>
      <c r="G15" s="5" t="s">
        <v>10</v>
      </c>
      <c r="H15" s="4"/>
    </row>
    <row r="16" spans="1:8" ht="26.4" x14ac:dyDescent="0.3">
      <c r="A16" s="5" t="s">
        <v>52</v>
      </c>
      <c r="B16" s="4" t="s">
        <v>12</v>
      </c>
      <c r="C16" s="4" t="s">
        <v>13</v>
      </c>
      <c r="D16" s="4" t="s">
        <v>53</v>
      </c>
      <c r="E16" s="4" t="s">
        <v>54</v>
      </c>
      <c r="F16" s="5" t="s">
        <v>10</v>
      </c>
      <c r="G16" s="5" t="s">
        <v>10</v>
      </c>
      <c r="H16" s="4"/>
    </row>
    <row r="17" spans="1:8" ht="26.4" x14ac:dyDescent="0.3">
      <c r="A17" s="5" t="s">
        <v>55</v>
      </c>
      <c r="B17" s="4" t="s">
        <v>12</v>
      </c>
      <c r="C17" s="4" t="s">
        <v>13</v>
      </c>
      <c r="D17" s="4" t="s">
        <v>56</v>
      </c>
      <c r="E17" s="4" t="s">
        <v>57</v>
      </c>
      <c r="F17" s="5" t="s">
        <v>10</v>
      </c>
      <c r="G17" s="5" t="s">
        <v>10</v>
      </c>
      <c r="H17" s="4"/>
    </row>
    <row r="18" spans="1:8" ht="26.4" x14ac:dyDescent="0.3">
      <c r="A18" s="5" t="s">
        <v>58</v>
      </c>
      <c r="B18" s="4" t="s">
        <v>12</v>
      </c>
      <c r="C18" s="4" t="s">
        <v>13</v>
      </c>
      <c r="D18" s="4" t="s">
        <v>59</v>
      </c>
      <c r="E18" s="4" t="s">
        <v>60</v>
      </c>
      <c r="F18" s="5" t="s">
        <v>10</v>
      </c>
      <c r="G18" s="5" t="s">
        <v>10</v>
      </c>
      <c r="H18" s="4"/>
    </row>
    <row r="19" spans="1:8" ht="26.4" x14ac:dyDescent="0.3">
      <c r="A19" s="5" t="s">
        <v>61</v>
      </c>
      <c r="B19" s="4" t="s">
        <v>12</v>
      </c>
      <c r="C19" s="4" t="s">
        <v>13</v>
      </c>
      <c r="D19" s="4" t="s">
        <v>62</v>
      </c>
      <c r="E19" s="4" t="s">
        <v>63</v>
      </c>
      <c r="F19" s="5" t="s">
        <v>10</v>
      </c>
      <c r="G19" s="5" t="s">
        <v>10</v>
      </c>
      <c r="H19" s="4"/>
    </row>
    <row r="20" spans="1:8" ht="26.4" x14ac:dyDescent="0.3">
      <c r="A20" s="5" t="s">
        <v>64</v>
      </c>
      <c r="B20" s="4" t="s">
        <v>12</v>
      </c>
      <c r="C20" s="4" t="s">
        <v>65</v>
      </c>
      <c r="D20" s="4" t="s">
        <v>66</v>
      </c>
      <c r="E20" s="4" t="s">
        <v>67</v>
      </c>
      <c r="F20" s="5" t="s">
        <v>10</v>
      </c>
      <c r="G20" s="5" t="s">
        <v>10</v>
      </c>
      <c r="H20" s="4"/>
    </row>
    <row r="21" spans="1:8" ht="26.4" x14ac:dyDescent="0.3">
      <c r="A21" s="5" t="s">
        <v>68</v>
      </c>
      <c r="B21" s="4" t="s">
        <v>12</v>
      </c>
      <c r="C21" s="4" t="s">
        <v>69</v>
      </c>
      <c r="D21" s="4" t="s">
        <v>70</v>
      </c>
      <c r="E21" s="4" t="s">
        <v>71</v>
      </c>
      <c r="F21" s="5" t="s">
        <v>10</v>
      </c>
      <c r="G21" s="5" t="s">
        <v>10</v>
      </c>
      <c r="H21" s="4"/>
    </row>
    <row r="22" spans="1:8" ht="26.4" x14ac:dyDescent="0.3">
      <c r="A22" s="5" t="s">
        <v>72</v>
      </c>
      <c r="B22" s="4" t="s">
        <v>12</v>
      </c>
      <c r="C22" s="4" t="s">
        <v>69</v>
      </c>
      <c r="D22" s="4" t="s">
        <v>73</v>
      </c>
      <c r="E22" s="4" t="s">
        <v>74</v>
      </c>
      <c r="F22" s="5" t="s">
        <v>10</v>
      </c>
      <c r="G22" s="5" t="s">
        <v>10</v>
      </c>
      <c r="H22" s="4"/>
    </row>
    <row r="23" spans="1:8" ht="26.4" x14ac:dyDescent="0.3">
      <c r="A23" s="5" t="s">
        <v>75</v>
      </c>
      <c r="B23" s="4" t="s">
        <v>12</v>
      </c>
      <c r="C23" s="4" t="s">
        <v>69</v>
      </c>
      <c r="D23" s="4" t="s">
        <v>76</v>
      </c>
      <c r="E23" s="4" t="s">
        <v>77</v>
      </c>
      <c r="F23" s="5" t="s">
        <v>10</v>
      </c>
      <c r="G23" s="5" t="s">
        <v>10</v>
      </c>
      <c r="H23" s="4"/>
    </row>
    <row r="24" spans="1:8" ht="26.4" x14ac:dyDescent="0.3">
      <c r="A24" s="5" t="s">
        <v>78</v>
      </c>
      <c r="B24" s="4" t="s">
        <v>12</v>
      </c>
      <c r="C24" s="4" t="s">
        <v>79</v>
      </c>
      <c r="D24" s="4" t="s">
        <v>80</v>
      </c>
      <c r="E24" s="4" t="s">
        <v>81</v>
      </c>
      <c r="F24" s="5" t="s">
        <v>10</v>
      </c>
      <c r="G24" s="5" t="s">
        <v>10</v>
      </c>
      <c r="H24" s="4"/>
    </row>
    <row r="25" spans="1:8" ht="26.4" x14ac:dyDescent="0.3">
      <c r="A25" s="5" t="s">
        <v>82</v>
      </c>
      <c r="B25" s="4" t="s">
        <v>12</v>
      </c>
      <c r="C25" s="4" t="s">
        <v>79</v>
      </c>
      <c r="D25" s="4" t="s">
        <v>83</v>
      </c>
      <c r="E25" s="4" t="s">
        <v>84</v>
      </c>
      <c r="F25" s="5" t="s">
        <v>10</v>
      </c>
      <c r="G25" s="5" t="s">
        <v>10</v>
      </c>
      <c r="H25" s="4"/>
    </row>
    <row r="26" spans="1:8" ht="39.6" x14ac:dyDescent="0.3">
      <c r="A26" s="5" t="s">
        <v>85</v>
      </c>
      <c r="B26" s="4" t="s">
        <v>12</v>
      </c>
      <c r="C26" s="4" t="s">
        <v>79</v>
      </c>
      <c r="D26" s="4" t="s">
        <v>86</v>
      </c>
      <c r="E26" s="4" t="s">
        <v>87</v>
      </c>
      <c r="F26" s="5" t="s">
        <v>10</v>
      </c>
      <c r="G26" s="5" t="s">
        <v>10</v>
      </c>
      <c r="H26" s="4"/>
    </row>
    <row r="27" spans="1:8" ht="26.4" x14ac:dyDescent="0.3">
      <c r="A27" s="5" t="s">
        <v>88</v>
      </c>
      <c r="B27" s="4" t="s">
        <v>12</v>
      </c>
      <c r="C27" s="4" t="s">
        <v>79</v>
      </c>
      <c r="D27" s="4" t="s">
        <v>89</v>
      </c>
      <c r="E27" s="4" t="s">
        <v>90</v>
      </c>
      <c r="F27" s="5" t="s">
        <v>10</v>
      </c>
      <c r="G27" s="5" t="s">
        <v>10</v>
      </c>
      <c r="H27" s="4"/>
    </row>
    <row r="28" spans="1:8" ht="26.4" x14ac:dyDescent="0.3">
      <c r="A28" s="5" t="s">
        <v>91</v>
      </c>
      <c r="B28" s="4" t="s">
        <v>12</v>
      </c>
      <c r="C28" s="4" t="s">
        <v>79</v>
      </c>
      <c r="D28" s="4" t="s">
        <v>92</v>
      </c>
      <c r="E28" s="4" t="s">
        <v>93</v>
      </c>
      <c r="F28" s="5" t="s">
        <v>10</v>
      </c>
      <c r="G28" s="5" t="s">
        <v>10</v>
      </c>
      <c r="H28" s="4"/>
    </row>
    <row r="29" spans="1:8" ht="26.4" x14ac:dyDescent="0.3">
      <c r="A29" s="5" t="s">
        <v>94</v>
      </c>
      <c r="B29" s="4" t="s">
        <v>12</v>
      </c>
      <c r="C29" s="4" t="s">
        <v>95</v>
      </c>
      <c r="D29" s="4" t="s">
        <v>96</v>
      </c>
      <c r="E29" s="4" t="s">
        <v>97</v>
      </c>
      <c r="F29" s="5" t="s">
        <v>10</v>
      </c>
      <c r="G29" s="5" t="s">
        <v>10</v>
      </c>
      <c r="H29" s="4"/>
    </row>
    <row r="30" spans="1:8" ht="26.4" x14ac:dyDescent="0.3">
      <c r="A30" s="5" t="s">
        <v>98</v>
      </c>
      <c r="B30" s="4" t="s">
        <v>12</v>
      </c>
      <c r="C30" s="4" t="s">
        <v>99</v>
      </c>
      <c r="D30" s="4" t="s">
        <v>100</v>
      </c>
      <c r="E30" s="4" t="s">
        <v>101</v>
      </c>
      <c r="F30" s="5" t="s">
        <v>10</v>
      </c>
      <c r="G30" s="5" t="s">
        <v>10</v>
      </c>
      <c r="H30" s="4"/>
    </row>
    <row r="31" spans="1:8" ht="26.4" x14ac:dyDescent="0.3">
      <c r="A31" s="5" t="s">
        <v>102</v>
      </c>
      <c r="B31" s="4" t="s">
        <v>12</v>
      </c>
      <c r="C31" s="4" t="s">
        <v>99</v>
      </c>
      <c r="D31" s="4" t="s">
        <v>103</v>
      </c>
      <c r="E31" s="4" t="s">
        <v>104</v>
      </c>
      <c r="F31" s="5" t="s">
        <v>10</v>
      </c>
      <c r="G31" s="5" t="s">
        <v>10</v>
      </c>
      <c r="H31" s="4"/>
    </row>
    <row r="32" spans="1:8" ht="66" x14ac:dyDescent="0.3">
      <c r="A32" s="5" t="s">
        <v>105</v>
      </c>
      <c r="B32" s="4" t="s">
        <v>12</v>
      </c>
      <c r="C32" s="4" t="s">
        <v>99</v>
      </c>
      <c r="D32" s="4" t="s">
        <v>106</v>
      </c>
      <c r="E32" s="4" t="s">
        <v>107</v>
      </c>
      <c r="F32" s="5" t="s">
        <v>10</v>
      </c>
      <c r="G32" s="5" t="s">
        <v>10</v>
      </c>
      <c r="H32" s="4"/>
    </row>
    <row r="33" spans="1:8" ht="66" x14ac:dyDescent="0.3">
      <c r="A33" s="5" t="s">
        <v>108</v>
      </c>
      <c r="B33" s="4" t="s">
        <v>12</v>
      </c>
      <c r="C33" s="4" t="s">
        <v>99</v>
      </c>
      <c r="D33" s="4" t="s">
        <v>109</v>
      </c>
      <c r="E33" s="4" t="s">
        <v>107</v>
      </c>
      <c r="F33" s="5" t="s">
        <v>10</v>
      </c>
      <c r="G33" s="5" t="s">
        <v>10</v>
      </c>
      <c r="H33" s="4"/>
    </row>
    <row r="34" spans="1:8" ht="26.4" x14ac:dyDescent="0.3">
      <c r="A34" s="5" t="s">
        <v>110</v>
      </c>
      <c r="B34" s="4" t="s">
        <v>12</v>
      </c>
      <c r="C34" s="4" t="s">
        <v>99</v>
      </c>
      <c r="D34" s="4" t="s">
        <v>111</v>
      </c>
      <c r="E34" s="4" t="s">
        <v>112</v>
      </c>
      <c r="F34" s="5" t="s">
        <v>10</v>
      </c>
      <c r="G34" s="5" t="s">
        <v>10</v>
      </c>
      <c r="H34" s="4"/>
    </row>
    <row r="35" spans="1:8" ht="26.4" x14ac:dyDescent="0.3">
      <c r="A35" s="5" t="s">
        <v>113</v>
      </c>
      <c r="B35" s="4" t="s">
        <v>12</v>
      </c>
      <c r="C35" s="4" t="s">
        <v>99</v>
      </c>
      <c r="D35" s="4" t="s">
        <v>114</v>
      </c>
      <c r="E35" s="4" t="s">
        <v>115</v>
      </c>
      <c r="F35" s="5" t="s">
        <v>10</v>
      </c>
      <c r="G35" s="5" t="s">
        <v>10</v>
      </c>
      <c r="H35" s="4"/>
    </row>
    <row r="36" spans="1:8" ht="26.4" x14ac:dyDescent="0.3">
      <c r="A36" s="5" t="s">
        <v>116</v>
      </c>
      <c r="B36" s="4" t="s">
        <v>12</v>
      </c>
      <c r="C36" s="4" t="s">
        <v>99</v>
      </c>
      <c r="D36" s="4" t="s">
        <v>117</v>
      </c>
      <c r="E36" s="4" t="s">
        <v>118</v>
      </c>
      <c r="F36" s="5" t="s">
        <v>10</v>
      </c>
      <c r="G36" s="5" t="s">
        <v>10</v>
      </c>
      <c r="H36" s="4"/>
    </row>
    <row r="37" spans="1:8" ht="52.8" x14ac:dyDescent="0.3">
      <c r="A37" s="5" t="s">
        <v>119</v>
      </c>
      <c r="B37" s="4" t="s">
        <v>12</v>
      </c>
      <c r="C37" s="4" t="s">
        <v>99</v>
      </c>
      <c r="D37" s="4" t="s">
        <v>120</v>
      </c>
      <c r="E37" s="4" t="s">
        <v>121</v>
      </c>
      <c r="F37" s="5" t="s">
        <v>10</v>
      </c>
      <c r="G37" s="5" t="s">
        <v>10</v>
      </c>
      <c r="H37" s="4"/>
    </row>
    <row r="38" spans="1:8" ht="26.4" x14ac:dyDescent="0.3">
      <c r="A38" s="5" t="s">
        <v>122</v>
      </c>
      <c r="B38" s="4" t="s">
        <v>12</v>
      </c>
      <c r="C38" s="4" t="s">
        <v>123</v>
      </c>
      <c r="D38" s="4" t="s">
        <v>124</v>
      </c>
      <c r="E38" s="4" t="s">
        <v>125</v>
      </c>
      <c r="F38" s="5" t="s">
        <v>10</v>
      </c>
      <c r="G38" s="5" t="s">
        <v>10</v>
      </c>
      <c r="H38" s="4"/>
    </row>
    <row r="39" spans="1:8" ht="26.4" x14ac:dyDescent="0.3">
      <c r="A39" s="5" t="s">
        <v>126</v>
      </c>
      <c r="B39" s="4" t="s">
        <v>12</v>
      </c>
      <c r="C39" s="4" t="s">
        <v>123</v>
      </c>
      <c r="D39" s="4" t="s">
        <v>127</v>
      </c>
      <c r="E39" s="4" t="s">
        <v>128</v>
      </c>
      <c r="F39" s="5" t="s">
        <v>10</v>
      </c>
      <c r="G39" s="5" t="s">
        <v>10</v>
      </c>
      <c r="H39" s="4"/>
    </row>
    <row r="40" spans="1:8" ht="39.6" x14ac:dyDescent="0.3">
      <c r="A40" s="5" t="s">
        <v>129</v>
      </c>
      <c r="B40" s="4" t="s">
        <v>12</v>
      </c>
      <c r="C40" s="4" t="s">
        <v>123</v>
      </c>
      <c r="D40" s="4" t="s">
        <v>130</v>
      </c>
      <c r="E40" s="4" t="s">
        <v>131</v>
      </c>
      <c r="F40" s="5" t="s">
        <v>10</v>
      </c>
      <c r="G40" s="5" t="s">
        <v>10</v>
      </c>
      <c r="H40" s="4"/>
    </row>
    <row r="41" spans="1:8" ht="39.6" x14ac:dyDescent="0.3">
      <c r="A41" s="5" t="s">
        <v>132</v>
      </c>
      <c r="B41" s="4" t="s">
        <v>12</v>
      </c>
      <c r="C41" s="4" t="s">
        <v>133</v>
      </c>
      <c r="D41" s="4" t="s">
        <v>134</v>
      </c>
      <c r="E41" s="4" t="s">
        <v>135</v>
      </c>
      <c r="F41" s="5" t="s">
        <v>10</v>
      </c>
      <c r="G41" s="5" t="s">
        <v>10</v>
      </c>
      <c r="H41" s="4"/>
    </row>
    <row r="42" spans="1:8" ht="52.8" x14ac:dyDescent="0.3">
      <c r="A42" s="5" t="s">
        <v>136</v>
      </c>
      <c r="B42" s="4" t="s">
        <v>12</v>
      </c>
      <c r="C42" s="4" t="s">
        <v>137</v>
      </c>
      <c r="D42" s="4" t="s">
        <v>138</v>
      </c>
      <c r="E42" s="4" t="s">
        <v>139</v>
      </c>
      <c r="F42" s="5" t="s">
        <v>10</v>
      </c>
      <c r="G42" s="5" t="s">
        <v>10</v>
      </c>
      <c r="H42" s="4"/>
    </row>
    <row r="43" spans="1:8" ht="26.4" x14ac:dyDescent="0.3">
      <c r="A43" s="5" t="s">
        <v>140</v>
      </c>
      <c r="B43" s="4" t="s">
        <v>12</v>
      </c>
      <c r="C43" s="4" t="s">
        <v>141</v>
      </c>
      <c r="D43" s="4" t="s">
        <v>142</v>
      </c>
      <c r="E43" s="4" t="s">
        <v>143</v>
      </c>
      <c r="F43" s="5" t="s">
        <v>10</v>
      </c>
      <c r="G43" s="5" t="s">
        <v>10</v>
      </c>
      <c r="H43" s="4"/>
    </row>
    <row r="44" spans="1:8" ht="39.6" x14ac:dyDescent="0.3">
      <c r="A44" s="5" t="s">
        <v>144</v>
      </c>
      <c r="B44" s="4" t="s">
        <v>12</v>
      </c>
      <c r="C44" s="4" t="s">
        <v>145</v>
      </c>
      <c r="D44" s="4" t="s">
        <v>146</v>
      </c>
      <c r="E44" s="4" t="s">
        <v>147</v>
      </c>
      <c r="F44" s="5" t="s">
        <v>10</v>
      </c>
      <c r="G44" s="5" t="s">
        <v>10</v>
      </c>
      <c r="H44" s="4"/>
    </row>
    <row r="45" spans="1:8" ht="26.4" x14ac:dyDescent="0.3">
      <c r="A45" s="5" t="s">
        <v>148</v>
      </c>
      <c r="B45" s="4" t="s">
        <v>12</v>
      </c>
      <c r="C45" s="4" t="s">
        <v>145</v>
      </c>
      <c r="D45" s="4" t="s">
        <v>149</v>
      </c>
      <c r="E45" s="4" t="s">
        <v>150</v>
      </c>
      <c r="F45" s="5" t="s">
        <v>10</v>
      </c>
      <c r="G45" s="5" t="s">
        <v>10</v>
      </c>
      <c r="H45" s="4"/>
    </row>
    <row r="46" spans="1:8" ht="26.4" x14ac:dyDescent="0.3">
      <c r="A46" s="5" t="s">
        <v>151</v>
      </c>
      <c r="B46" s="4" t="s">
        <v>12</v>
      </c>
      <c r="C46" s="4" t="s">
        <v>145</v>
      </c>
      <c r="D46" s="4" t="s">
        <v>152</v>
      </c>
      <c r="E46" s="4" t="s">
        <v>153</v>
      </c>
      <c r="F46" s="5" t="s">
        <v>10</v>
      </c>
      <c r="G46" s="5" t="s">
        <v>10</v>
      </c>
      <c r="H46" s="4"/>
    </row>
    <row r="47" spans="1:8" ht="26.4" x14ac:dyDescent="0.3">
      <c r="A47" s="5" t="s">
        <v>154</v>
      </c>
      <c r="B47" s="4" t="s">
        <v>12</v>
      </c>
      <c r="C47" s="4" t="s">
        <v>145</v>
      </c>
      <c r="D47" s="4" t="s">
        <v>155</v>
      </c>
      <c r="E47" s="4" t="s">
        <v>153</v>
      </c>
      <c r="F47" s="5" t="s">
        <v>10</v>
      </c>
      <c r="G47" s="5" t="s">
        <v>10</v>
      </c>
      <c r="H47" s="4"/>
    </row>
  </sheetData>
  <autoFilter ref="A1:H47" xr:uid="{00000000-0009-0000-0000-000001000000}"/>
  <conditionalFormatting sqref="G2:G447">
    <cfRule type="cellIs" dxfId="4" priority="2" operator="equal">
      <formula>"Flag"</formula>
    </cfRule>
    <cfRule type="cellIs" dxfId="3" priority="3" operator="equal">
      <formula>"OK"</formula>
    </cfRule>
    <cfRule type="cellIs" dxfId="2" priority="4" operator="equal">
      <formula>"N/A"</formula>
    </cfRule>
    <cfRule type="cellIs" dxfId="1" priority="5" operator="equal">
      <formula>"Pending"</formula>
    </cfRule>
  </conditionalFormatting>
  <dataValidations count="2">
    <dataValidation type="list" allowBlank="1" sqref="F2:F447" xr:uid="{00000000-0002-0000-0100-000000000000}">
      <formula1>"Yes,No,N/A,Pending"</formula1>
      <formula2>0</formula2>
    </dataValidation>
    <dataValidation type="list" allowBlank="1" sqref="G2:G447" xr:uid="{00000000-0002-0000-0100-000001000000}">
      <formula1>"OK,Flag,N/A,Pending"</formula1>
      <formula2>0</formula2>
    </dataValidation>
  </dataValidations>
  <pageMargins left="0.75" right="0.75" top="1" bottom="1"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6"/>
  <sheetViews>
    <sheetView showGridLines="0" zoomScaleNormal="100" workbookViewId="0">
      <selection activeCell="C11" sqref="C11"/>
    </sheetView>
  </sheetViews>
  <sheetFormatPr defaultColWidth="8.6640625" defaultRowHeight="14.4" x14ac:dyDescent="0.3"/>
  <cols>
    <col min="1" max="1" width="44" customWidth="1"/>
    <col min="2" max="2" width="12" customWidth="1"/>
    <col min="3" max="3" width="8" customWidth="1"/>
    <col min="4" max="4" width="9" customWidth="1"/>
    <col min="5" max="5" width="8" customWidth="1"/>
    <col min="6" max="6" width="10" customWidth="1"/>
    <col min="7" max="7" width="16" customWidth="1"/>
  </cols>
  <sheetData>
    <row r="1" spans="1:7" ht="19.2" x14ac:dyDescent="0.35">
      <c r="A1" s="1" t="s">
        <v>156</v>
      </c>
    </row>
    <row r="2" spans="1:7" x14ac:dyDescent="0.3">
      <c r="A2" s="2" t="s">
        <v>157</v>
      </c>
    </row>
    <row r="4" spans="1:7" x14ac:dyDescent="0.3">
      <c r="A4" s="3" t="s">
        <v>1</v>
      </c>
      <c r="B4" s="3" t="s">
        <v>158</v>
      </c>
      <c r="C4" s="3" t="s">
        <v>8</v>
      </c>
      <c r="D4" s="3" t="s">
        <v>159</v>
      </c>
      <c r="E4" s="3" t="s">
        <v>9</v>
      </c>
      <c r="F4" s="3" t="s">
        <v>10</v>
      </c>
      <c r="G4" s="3" t="s">
        <v>160</v>
      </c>
    </row>
    <row r="5" spans="1:7" x14ac:dyDescent="0.3">
      <c r="A5" s="6" t="s">
        <v>12</v>
      </c>
      <c r="B5" s="5">
        <f>COUNTIF(Checklist!$B:$B,$A5)</f>
        <v>46</v>
      </c>
      <c r="C5" s="5">
        <f>COUNTIFS(Checklist!$B:$B,$A5,Checklist!$G:$G,"OK")</f>
        <v>0</v>
      </c>
      <c r="D5" s="5">
        <f>COUNTIFS(Checklist!$B:$B,$A5,Checklist!$G:$G,"Flag")</f>
        <v>0</v>
      </c>
      <c r="E5" s="5">
        <f>COUNTIFS(Checklist!$B:$B,$A5,Checklist!$G:$G,"N/A")</f>
        <v>0</v>
      </c>
      <c r="F5" s="5">
        <f>COUNTIFS(Checklist!$B:$B,$A5,Checklist!$G:$G,"Pending")</f>
        <v>46</v>
      </c>
      <c r="G5" s="5" t="str">
        <f>IF($D5&gt;0,"! "&amp;$D5&amp;" flag(s)",IF($F5&gt;0,"in progress","clear"))</f>
        <v>in progress</v>
      </c>
    </row>
    <row r="6" spans="1:7" x14ac:dyDescent="0.3">
      <c r="A6" s="7" t="s">
        <v>161</v>
      </c>
      <c r="B6" s="8">
        <f>SUM(B5:B5)</f>
        <v>46</v>
      </c>
      <c r="C6" s="8">
        <f>SUM(C5:C5)</f>
        <v>0</v>
      </c>
      <c r="D6" s="8">
        <f>SUM(D5:D5)</f>
        <v>0</v>
      </c>
      <c r="E6" s="8">
        <f>SUM(E5:E5)</f>
        <v>0</v>
      </c>
      <c r="F6" s="8">
        <f>SUM(F5:F5)</f>
        <v>46</v>
      </c>
      <c r="G6" s="8" t="str">
        <f>IF(D6&gt;0,"! "&amp;D6&amp;" flag(s)","clear")</f>
        <v>clear</v>
      </c>
    </row>
  </sheetData>
  <conditionalFormatting sqref="D5:D6">
    <cfRule type="cellIs" dxfId="0" priority="2" operator="greaterThan">
      <formula>0</formula>
    </cfRule>
  </conditionalFormatting>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Checklist</vt:lpstr>
      <vt:lpstr>Summary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 </cp:lastModifiedBy>
  <cp:revision>0</cp:revision>
  <dcterms:created xsi:type="dcterms:W3CDTF">2026-08-04T12:31:00Z</dcterms:created>
  <dcterms:modified xsi:type="dcterms:W3CDTF">2026-09-08T08:18:23Z</dcterms:modified>
  <dc:language>en-US</dc:language>
</cp:coreProperties>
</file>