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66925"/>
  <xr:revisionPtr revIDLastSave="0" documentId="13_ncr:1_{6671596D-C955-417E-9310-11D35C939186}" xr6:coauthVersionLast="47" xr6:coauthVersionMax="47" xr10:uidLastSave="{00000000-0000-0000-0000-000000000000}"/>
  <bookViews>
    <workbookView xWindow="-108" yWindow="-108" windowWidth="23256" windowHeight="12456" xr2:uid="{9EDCE8FE-0C14-4B32-BD7A-A17B91B576AA}"/>
  </bookViews>
  <sheets>
    <sheet name="Operating Model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5" i="1" l="1"/>
  <c r="A194" i="1"/>
  <c r="A174" i="1"/>
  <c r="A137" i="1"/>
  <c r="A86" i="1"/>
  <c r="A54" i="1"/>
  <c r="Z300" i="1"/>
  <c r="Y300" i="1"/>
  <c r="X300" i="1"/>
  <c r="W300" i="1"/>
  <c r="W298" i="1" s="1"/>
  <c r="Z296" i="1"/>
  <c r="Y296" i="1"/>
  <c r="X296" i="1"/>
  <c r="W296" i="1"/>
  <c r="Z334" i="1"/>
  <c r="Y334" i="1"/>
  <c r="X334" i="1"/>
  <c r="W334" i="1"/>
  <c r="I334" i="1"/>
  <c r="L133" i="1"/>
  <c r="L14" i="1" s="1"/>
  <c r="M133" i="1"/>
  <c r="M14" i="1" s="1"/>
  <c r="N133" i="1"/>
  <c r="N14" i="1" s="1"/>
  <c r="O133" i="1"/>
  <c r="O14" i="1" s="1"/>
  <c r="I326" i="1"/>
  <c r="L326" i="1" s="1"/>
  <c r="Z326" i="1"/>
  <c r="Y326" i="1"/>
  <c r="X326" i="1"/>
  <c r="W326" i="1"/>
  <c r="W299" i="1" l="1"/>
  <c r="X298" i="1"/>
  <c r="O334" i="1"/>
  <c r="N334" i="1"/>
  <c r="P334" i="1"/>
  <c r="Q334" i="1"/>
  <c r="R334" i="1"/>
  <c r="S334" i="1"/>
  <c r="T334" i="1"/>
  <c r="U334" i="1"/>
  <c r="K334" i="1"/>
  <c r="L334" i="1"/>
  <c r="M334" i="1"/>
  <c r="U326" i="1"/>
  <c r="U113" i="1" s="1"/>
  <c r="U133" i="1" s="1"/>
  <c r="U14" i="1" s="1"/>
  <c r="T326" i="1"/>
  <c r="T113" i="1" s="1"/>
  <c r="T133" i="1" s="1"/>
  <c r="T14" i="1" s="1"/>
  <c r="S326" i="1"/>
  <c r="S113" i="1" s="1"/>
  <c r="S133" i="1" s="1"/>
  <c r="S14" i="1" s="1"/>
  <c r="R326" i="1"/>
  <c r="R113" i="1" s="1"/>
  <c r="R133" i="1" s="1"/>
  <c r="R14" i="1" s="1"/>
  <c r="Q326" i="1"/>
  <c r="Q113" i="1" s="1"/>
  <c r="Q133" i="1" s="1"/>
  <c r="Q14" i="1" s="1"/>
  <c r="P326" i="1"/>
  <c r="P113" i="1" s="1"/>
  <c r="P133" i="1" s="1"/>
  <c r="P14" i="1" s="1"/>
  <c r="K326" i="1"/>
  <c r="O326" i="1"/>
  <c r="N326" i="1"/>
  <c r="M326" i="1"/>
  <c r="Y298" i="1" l="1"/>
  <c r="X299" i="1"/>
  <c r="Q239" i="1"/>
  <c r="Q246" i="1" s="1"/>
  <c r="R239" i="1"/>
  <c r="R246" i="1" s="1"/>
  <c r="S239" i="1"/>
  <c r="S246" i="1" s="1"/>
  <c r="T239" i="1"/>
  <c r="T246" i="1" s="1"/>
  <c r="U239" i="1"/>
  <c r="U246" i="1" s="1"/>
  <c r="P239" i="1"/>
  <c r="P246" i="1" s="1"/>
  <c r="N249" i="1"/>
  <c r="M249" i="1"/>
  <c r="L249" i="1"/>
  <c r="K249" i="1"/>
  <c r="U247" i="1"/>
  <c r="T247" i="1"/>
  <c r="S247" i="1"/>
  <c r="R247" i="1"/>
  <c r="Q247" i="1"/>
  <c r="P247" i="1"/>
  <c r="Z242" i="1"/>
  <c r="Z247" i="1" s="1"/>
  <c r="Y242" i="1"/>
  <c r="Y247" i="1" s="1"/>
  <c r="X242" i="1"/>
  <c r="X247" i="1" s="1"/>
  <c r="W242" i="1"/>
  <c r="W247" i="1" s="1"/>
  <c r="W241" i="1"/>
  <c r="X241" i="1" s="1"/>
  <c r="Y241" i="1" s="1"/>
  <c r="Z241" i="1" s="1"/>
  <c r="Z232" i="1"/>
  <c r="Y232" i="1"/>
  <c r="X232" i="1"/>
  <c r="W232" i="1"/>
  <c r="Z228" i="1"/>
  <c r="Y228" i="1"/>
  <c r="X228" i="1"/>
  <c r="W228" i="1"/>
  <c r="Z298" i="1" l="1"/>
  <c r="Z299" i="1" s="1"/>
  <c r="Y299" i="1"/>
  <c r="O249" i="1"/>
  <c r="P248" i="1"/>
  <c r="P249" i="1" s="1"/>
  <c r="Q248" i="1"/>
  <c r="Q249" i="1" s="1"/>
  <c r="R248" i="1"/>
  <c r="R249" i="1" s="1"/>
  <c r="U248" i="1"/>
  <c r="U249" i="1" s="1"/>
  <c r="S248" i="1"/>
  <c r="S249" i="1" s="1"/>
  <c r="T248" i="1"/>
  <c r="T249" i="1" s="1"/>
  <c r="E239" i="1" l="1"/>
  <c r="Z101" i="1" l="1"/>
  <c r="Y101" i="1"/>
  <c r="X101" i="1"/>
  <c r="W101" i="1"/>
  <c r="Z99" i="1"/>
  <c r="Y99" i="1"/>
  <c r="X99" i="1"/>
  <c r="W99" i="1"/>
  <c r="Z97" i="1"/>
  <c r="Y97" i="1"/>
  <c r="X97" i="1"/>
  <c r="W97" i="1"/>
  <c r="Z95" i="1"/>
  <c r="Y95" i="1"/>
  <c r="X95" i="1"/>
  <c r="W95" i="1"/>
  <c r="Z94" i="1"/>
  <c r="Y94" i="1"/>
  <c r="X94" i="1"/>
  <c r="W94" i="1"/>
  <c r="Z93" i="1"/>
  <c r="Y93" i="1"/>
  <c r="X93" i="1"/>
  <c r="W93" i="1"/>
  <c r="Z91" i="1"/>
  <c r="Y91" i="1"/>
  <c r="X91" i="1"/>
  <c r="W91" i="1"/>
  <c r="W96" i="1" l="1"/>
  <c r="W98" i="1" s="1"/>
  <c r="W100" i="1" s="1"/>
  <c r="W103" i="1" s="1"/>
  <c r="W106" i="1" s="1"/>
  <c r="X96" i="1"/>
  <c r="X98" i="1" s="1"/>
  <c r="X100" i="1" s="1"/>
  <c r="X103" i="1" s="1"/>
  <c r="X106" i="1" s="1"/>
  <c r="Y96" i="1"/>
  <c r="Y98" i="1" s="1"/>
  <c r="Y100" i="1" s="1"/>
  <c r="Y103" i="1" s="1"/>
  <c r="Y106" i="1" s="1"/>
  <c r="W105" i="1"/>
  <c r="Z96" i="1"/>
  <c r="Z98" i="1" s="1"/>
  <c r="Z100" i="1" s="1"/>
  <c r="Z103" i="1" s="1"/>
  <c r="Z106" i="1" s="1"/>
  <c r="W107" i="1" l="1"/>
  <c r="X105" i="1" s="1"/>
  <c r="X107" i="1" s="1"/>
  <c r="Y105" i="1" s="1"/>
  <c r="Y107" i="1" s="1"/>
  <c r="Z105" i="1" s="1"/>
  <c r="Z107" i="1" s="1"/>
  <c r="Z178" i="1" l="1"/>
  <c r="Y178" i="1"/>
  <c r="X178" i="1"/>
  <c r="W178" i="1"/>
  <c r="Z202" i="1"/>
  <c r="Y202" i="1"/>
  <c r="X202" i="1"/>
  <c r="W202" i="1"/>
  <c r="Z198" i="1"/>
  <c r="Y198" i="1"/>
  <c r="X198" i="1"/>
  <c r="W198" i="1"/>
  <c r="Z189" i="1"/>
  <c r="Y189" i="1"/>
  <c r="Y190" i="1" s="1"/>
  <c r="X189" i="1"/>
  <c r="W189" i="1"/>
  <c r="W190" i="1" s="1"/>
  <c r="X191" i="1" l="1"/>
  <c r="Z191" i="1"/>
  <c r="X190" i="1"/>
  <c r="W191" i="1"/>
  <c r="Z190" i="1"/>
  <c r="Y191" i="1"/>
  <c r="W200" i="1" l="1"/>
  <c r="X200" i="1" l="1"/>
  <c r="W201" i="1"/>
  <c r="X201" i="1" l="1"/>
  <c r="Y200" i="1"/>
  <c r="Y201" i="1" l="1"/>
  <c r="Z200" i="1"/>
  <c r="Z201" i="1" s="1"/>
  <c r="K134" i="1" l="1"/>
  <c r="K15" i="1" s="1"/>
  <c r="K133" i="1"/>
  <c r="K5" i="1"/>
  <c r="L4" i="1" s="1"/>
  <c r="L5" i="1" s="1"/>
  <c r="K14" i="1" l="1"/>
  <c r="K7" i="1"/>
  <c r="K6" i="1"/>
  <c r="K8" i="1" s="1"/>
  <c r="L7" i="1"/>
  <c r="L6" i="1"/>
  <c r="L8" i="1" s="1"/>
  <c r="M4" i="1"/>
  <c r="M5" i="1" s="1"/>
  <c r="M7" i="1" l="1"/>
  <c r="N4" i="1"/>
  <c r="N5" i="1" s="1"/>
  <c r="M6" i="1"/>
  <c r="M8" i="1" s="1"/>
  <c r="N7" i="1" l="1"/>
  <c r="O4" i="1"/>
  <c r="O5" i="1" s="1"/>
  <c r="N6" i="1"/>
  <c r="N8" i="1" s="1"/>
  <c r="O7" i="1" l="1"/>
  <c r="P4" i="1"/>
  <c r="P5" i="1" s="1"/>
  <c r="O6" i="1"/>
  <c r="O8" i="1" s="1"/>
  <c r="P7" i="1" l="1"/>
  <c r="Q4" i="1"/>
  <c r="Q5" i="1" s="1"/>
  <c r="P6" i="1"/>
  <c r="P8" i="1" l="1"/>
  <c r="Q7" i="1"/>
  <c r="R4" i="1"/>
  <c r="R5" i="1" s="1"/>
  <c r="Q6" i="1"/>
  <c r="Q8" i="1" s="1"/>
  <c r="S4" i="1" l="1"/>
  <c r="S5" i="1" s="1"/>
  <c r="R7" i="1"/>
  <c r="R6" i="1"/>
  <c r="R8" i="1" l="1"/>
  <c r="T4" i="1"/>
  <c r="T5" i="1" s="1"/>
  <c r="S7" i="1"/>
  <c r="S6" i="1"/>
  <c r="S8" i="1" s="1"/>
  <c r="U4" i="1" l="1"/>
  <c r="U5" i="1" s="1"/>
  <c r="T6" i="1"/>
  <c r="T8" i="1" s="1"/>
  <c r="T7" i="1"/>
  <c r="U6" i="1" l="1"/>
  <c r="D233" i="1" s="1" a="1"/>
  <c r="U7" i="1"/>
  <c r="D233" i="1" l="1"/>
  <c r="D235" i="1"/>
  <c r="D237" i="1"/>
  <c r="D238" i="1"/>
  <c r="D236" i="1"/>
  <c r="D234" i="1"/>
  <c r="U8" i="1"/>
  <c r="P232" i="1" l="1" a="1"/>
  <c r="P242" i="1" a="1"/>
  <c r="Z235" i="1"/>
  <c r="Y235" i="1"/>
  <c r="X235" i="1"/>
  <c r="W235" i="1"/>
  <c r="X236" i="1"/>
  <c r="Y236" i="1"/>
  <c r="Z236" i="1"/>
  <c r="W236" i="1"/>
  <c r="Z237" i="1"/>
  <c r="Y237" i="1"/>
  <c r="X237" i="1"/>
  <c r="W237" i="1"/>
  <c r="X238" i="1"/>
  <c r="W238" i="1"/>
  <c r="Z238" i="1"/>
  <c r="Y238" i="1"/>
  <c r="Y233" i="1"/>
  <c r="Z233" i="1"/>
  <c r="X233" i="1"/>
  <c r="W233" i="1"/>
  <c r="Z234" i="1"/>
  <c r="Z239" i="1" s="1"/>
  <c r="Z246" i="1" s="1"/>
  <c r="Z248" i="1" s="1"/>
  <c r="Z249" i="1" s="1"/>
  <c r="Y234" i="1"/>
  <c r="Y239" i="1" s="1"/>
  <c r="Y246" i="1" s="1"/>
  <c r="Y248" i="1" s="1"/>
  <c r="Y249" i="1" s="1"/>
  <c r="X234" i="1"/>
  <c r="X239" i="1" s="1"/>
  <c r="X246" i="1" s="1"/>
  <c r="X248" i="1" s="1"/>
  <c r="X249" i="1" s="1"/>
  <c r="W234" i="1"/>
  <c r="S232" i="1" l="1"/>
  <c r="P232" i="1"/>
  <c r="Q232" i="1"/>
  <c r="R232" i="1"/>
  <c r="U232" i="1"/>
  <c r="T232" i="1"/>
  <c r="P242" i="1"/>
  <c r="U242" i="1"/>
  <c r="T242" i="1"/>
  <c r="S242" i="1"/>
  <c r="R242" i="1"/>
  <c r="Q242" i="1"/>
  <c r="W239" i="1"/>
  <c r="W246" i="1" s="1"/>
  <c r="W248" i="1" s="1"/>
  <c r="W249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B12" authorId="0" shapeId="0" xr:uid="{48810F87-A440-41F9-8D3A-94FF697BC267}">
      <text>
        <r>
          <rPr>
            <sz val="13"/>
            <color indexed="81"/>
            <rFont val="Tahoma"/>
            <family val="2"/>
          </rPr>
          <t xml:space="preserve">Select the section id cell. Press "Control" and move from one section to another using keyboard arrows.
</t>
        </r>
      </text>
    </comment>
    <comment ref="D12" authorId="0" shapeId="0" xr:uid="{1CDF819F-D7CF-4AAE-BFE7-5D9008F21CB8}">
      <text>
        <r>
          <rPr>
            <sz val="9"/>
            <color indexed="81"/>
            <rFont val="Tahoma"/>
            <family val="2"/>
          </rPr>
          <t>Don't insert any number, it is just an output section.</t>
        </r>
      </text>
    </comment>
    <comment ref="D28" authorId="0" shapeId="0" xr:uid="{FF53E702-57AE-4DBC-AB47-D18C68C07458}">
      <text>
        <r>
          <rPr>
            <sz val="13"/>
            <color indexed="81"/>
            <rFont val="Tahoma"/>
            <family val="2"/>
          </rPr>
          <t>Operating profit</t>
        </r>
      </text>
    </comment>
    <comment ref="A54" authorId="0" shapeId="0" xr:uid="{09D92383-5828-4C43-B25F-19E231CEDD2D}">
      <text>
        <r>
          <rPr>
            <sz val="13"/>
            <color indexed="81"/>
            <rFont val="Tahoma"/>
            <family val="2"/>
          </rPr>
          <t>The sum of all check columns must be 0.</t>
        </r>
      </text>
    </comment>
    <comment ref="D54" authorId="0" shapeId="0" xr:uid="{71C75C04-DC87-498D-98EE-3E41BC3E496D}">
      <text>
        <r>
          <rPr>
            <sz val="13"/>
            <color indexed="81"/>
            <rFont val="Tahoma"/>
            <family val="2"/>
          </rPr>
          <t>Substract Net income from Reported Net income. All columns should result in 0.</t>
        </r>
      </text>
    </comment>
    <comment ref="D86" authorId="0" shapeId="0" xr:uid="{725065C9-E6FD-4C04-B1FC-E0FE61AB0B27}">
      <text>
        <r>
          <rPr>
            <sz val="13"/>
            <color indexed="81"/>
            <rFont val="Tahoma"/>
            <family val="2"/>
          </rPr>
          <t>Total Assets must be equal to Total Liabilities plus Equity. Substract one from the other. All columns must be 0.</t>
        </r>
      </text>
    </comment>
    <comment ref="D89" authorId="0" shapeId="0" xr:uid="{0C9EAD6C-D5F8-40FE-9217-F83AA7A62367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Don't insert any number, it is just an output section.</t>
        </r>
      </text>
    </comment>
    <comment ref="B109" authorId="0" shapeId="0" xr:uid="{4B140939-2787-450D-93FC-25F972997CB6}">
      <text>
        <r>
          <rPr>
            <sz val="13"/>
            <color indexed="81"/>
            <rFont val="Tahoma"/>
            <family val="2"/>
          </rPr>
          <t>More subsections can be added in order to disaggregate EBITDA and Operating profit by segments.</t>
        </r>
      </text>
    </comment>
    <comment ref="D116" authorId="0" shapeId="0" xr:uid="{CB006EB0-340C-425B-9D17-585CB596B6F5}">
      <text>
        <r>
          <rPr>
            <sz val="13"/>
            <color indexed="81"/>
            <rFont val="Tahoma"/>
            <family val="2"/>
          </rPr>
          <t>Organic growth = (1+vol. Growth)x(1+price/mix)-1</t>
        </r>
      </text>
    </comment>
    <comment ref="D117" authorId="0" shapeId="0" xr:uid="{2A6B72F5-389E-45DF-9D04-4FC2E74FEBDF}">
      <text>
        <r>
          <rPr>
            <sz val="13"/>
            <color indexed="81"/>
            <rFont val="Tahoma"/>
            <family val="2"/>
          </rPr>
          <t>As a % of the previous year volume.</t>
        </r>
      </text>
    </comment>
    <comment ref="D118" authorId="0" shapeId="0" xr:uid="{3116EBAE-7B44-4E0F-A3D0-82C85954FEB7}">
      <text>
        <r>
          <rPr>
            <sz val="13"/>
            <color indexed="81"/>
            <rFont val="Tahoma"/>
            <family val="2"/>
          </rPr>
          <t>As a percentage of previous year price. Assume that the percentage increase/decrease in price is the same in all currencies. Forex impact is considered later.</t>
        </r>
      </text>
    </comment>
    <comment ref="D119" authorId="0" shapeId="0" xr:uid="{1B5D03FD-E002-4140-9249-441E9ECD2620}">
      <text>
        <r>
          <rPr>
            <sz val="13"/>
            <color indexed="81"/>
            <rFont val="Tahoma"/>
            <family val="2"/>
          </rPr>
          <t>The difference between current year organic revenues ( (organic growth + 1) x previous year reported revenues) at current year's average exchange rate minus at previous year's average exchange rate, as a percentage of previous year reported revenues.</t>
        </r>
      </text>
    </comment>
    <comment ref="D120" authorId="0" shapeId="0" xr:uid="{D450B337-C31F-4ECD-B582-F295826B708C}">
      <text>
        <r>
          <rPr>
            <sz val="13"/>
            <color indexed="81"/>
            <rFont val="Tahoma"/>
            <family val="2"/>
          </rPr>
          <t>Impact from acquisitions and divestitures, as a % of last year reported revenues.</t>
        </r>
      </text>
    </comment>
    <comment ref="D121" authorId="0" shapeId="0" xr:uid="{D1B9604A-D186-4806-8334-B6E6A4637346}">
      <text>
        <r>
          <rPr>
            <sz val="13"/>
            <color indexed="81"/>
            <rFont val="Tahoma"/>
            <family val="2"/>
          </rPr>
          <t>Adding organic growth, the forex impact, and the change in scope should match the reported Growth YoY.</t>
        </r>
      </text>
    </comment>
    <comment ref="D126" authorId="0" shapeId="0" xr:uid="{61177A05-B6B4-4ADB-A094-25F0D5CDED4A}">
      <text>
        <r>
          <rPr>
            <sz val="13"/>
            <color indexed="81"/>
            <rFont val="Tahoma"/>
            <family val="2"/>
          </rPr>
          <t>Organic growth = (1+vol. Growth)x(1+price/mix)-1</t>
        </r>
      </text>
    </comment>
    <comment ref="D127" authorId="0" shapeId="0" xr:uid="{B059A545-38F3-47A7-BAA3-63D0196A5410}">
      <text>
        <r>
          <rPr>
            <sz val="13"/>
            <color indexed="81"/>
            <rFont val="Tahoma"/>
            <family val="2"/>
          </rPr>
          <t>As a % of the previous year volume.</t>
        </r>
      </text>
    </comment>
    <comment ref="D128" authorId="0" shapeId="0" xr:uid="{681221EF-530C-459D-8262-AB391AFC8380}">
      <text>
        <r>
          <rPr>
            <sz val="13"/>
            <color indexed="81"/>
            <rFont val="Tahoma"/>
            <family val="2"/>
          </rPr>
          <t>As a percentage of previous year price. Assume that the percentage increase/decrease in price is the same in all currencies. Forex impact is considered later.</t>
        </r>
      </text>
    </comment>
    <comment ref="D129" authorId="0" shapeId="0" xr:uid="{E6319652-D8B3-4700-AF79-1A7BE1403826}">
      <text>
        <r>
          <rPr>
            <sz val="13"/>
            <color indexed="81"/>
            <rFont val="Tahoma"/>
            <family val="2"/>
          </rPr>
          <t>The difference between current year organic revenues ( (organic growth + 1) x previous year reported revenues) at current year's average exchange rate minus at previous year's average exchange rate, as a percentage of previous year reported revenues.</t>
        </r>
      </text>
    </comment>
    <comment ref="D130" authorId="0" shapeId="0" xr:uid="{655A676B-CE70-4ECC-844C-BF823254E075}">
      <text>
        <r>
          <rPr>
            <sz val="13"/>
            <color indexed="81"/>
            <rFont val="Tahoma"/>
            <family val="2"/>
          </rPr>
          <t>Impact from acquisitions and divestitures, as a % of last year reported revenues.</t>
        </r>
      </text>
    </comment>
    <comment ref="D131" authorId="0" shapeId="0" xr:uid="{62CE9649-AA38-4EFC-890B-90AE29893999}">
      <text>
        <r>
          <rPr>
            <sz val="13"/>
            <color indexed="81"/>
            <rFont val="Tahoma"/>
            <family val="2"/>
          </rPr>
          <t>Adding organic growth, the forex impact, and the change in scope should match the reported Growth YoY.</t>
        </r>
      </text>
    </comment>
    <comment ref="D137" authorId="0" shapeId="0" xr:uid="{300290F4-E206-47E1-A14A-9AEE43319833}">
      <text>
        <r>
          <rPr>
            <sz val="13"/>
            <color indexed="81"/>
            <rFont val="Tahoma"/>
            <family val="2"/>
          </rPr>
          <t xml:space="preserve">Reported revenue should match Total Revenue.
</t>
        </r>
      </text>
    </comment>
    <comment ref="D139" authorId="0" shapeId="0" xr:uid="{4DDB6DDF-2991-4530-904D-FAB04ECF3475}">
      <text>
        <r>
          <rPr>
            <sz val="13"/>
            <color indexed="81"/>
            <rFont val="Tahoma"/>
            <family val="2"/>
          </rPr>
          <t>Although a significant amount of COGS is variable and gross margin can be approximated as a mesure of contribution margin, disaggregate in variable and fixed costs if possible.</t>
        </r>
      </text>
    </comment>
    <comment ref="D174" authorId="0" shapeId="0" xr:uid="{B288C0AE-8A8E-49E5-BD4A-072D28C58BB7}">
      <text>
        <r>
          <rPr>
            <sz val="13"/>
            <color indexed="81"/>
            <rFont val="Tahoma"/>
            <family val="2"/>
          </rPr>
          <t>Total COGS should match Reported COGS.</t>
        </r>
      </text>
    </comment>
    <comment ref="D176" authorId="0" shapeId="0" xr:uid="{EF6D821A-A64D-4C31-AB42-863AC2F34365}">
      <text>
        <r>
          <rPr>
            <sz val="13"/>
            <color indexed="81"/>
            <rFont val="Tahoma"/>
            <family val="2"/>
          </rPr>
          <t>Although G&amp;A costs tend to be largely fixed, dissaggregate in variable and fixed costs if possible.
Further disaggregation by segments can be done.</t>
        </r>
      </text>
    </comment>
    <comment ref="D194" authorId="0" shapeId="0" xr:uid="{E677C98B-826C-49E0-BC17-3836F570532C}">
      <text>
        <r>
          <rPr>
            <sz val="13"/>
            <color indexed="81"/>
            <rFont val="Tahoma"/>
            <family val="2"/>
          </rPr>
          <t>Total G&amp;A should match reported G&amp;A.</t>
        </r>
      </text>
    </comment>
    <comment ref="D196" authorId="0" shapeId="0" xr:uid="{D04DF5A6-FF5C-4D68-976A-426457272BB3}">
      <text>
        <r>
          <rPr>
            <sz val="13"/>
            <color indexed="81"/>
            <rFont val="Tahoma"/>
            <family val="2"/>
          </rPr>
          <t>Change this section for another functional area. E.g. Personnel expenses, Sales and Marketing, R&amp;D expenses, other...
More sections can be added.
The functional area can be disaggregated by variable and fixed costs if required.
Further disaggregation by segments can be done.</t>
        </r>
      </text>
    </comment>
    <comment ref="D204" authorId="0" shapeId="0" xr:uid="{5AAD835F-1E1A-473C-AC9D-93E71187A140}">
      <text>
        <r>
          <rPr>
            <sz val="13"/>
            <color indexed="81"/>
            <rFont val="Tahoma"/>
            <family val="2"/>
          </rPr>
          <t>Further disaggregation by segments can be done.</t>
        </r>
      </text>
    </comment>
    <comment ref="D210" authorId="0" shapeId="0" xr:uid="{EEF5F0E3-5BFF-4CEC-A30B-9B14A75FE92C}">
      <text>
        <r>
          <rPr>
            <sz val="9"/>
            <color indexed="81"/>
            <rFont val="Tahoma"/>
            <charset val="1"/>
          </rPr>
          <t>Substract leases from EBITDA only from the year in which IFRS 16 was adopted to obtain Clean EBITDA.
IFRS 16 mandatory from 1 January 2019.</t>
        </r>
      </text>
    </comment>
    <comment ref="D294" authorId="0" shapeId="0" xr:uid="{6D40287E-D036-484A-9596-CF8F0B2596CB}">
      <text>
        <r>
          <rPr>
            <sz val="13"/>
            <color indexed="81"/>
            <rFont val="Tahoma"/>
            <family val="2"/>
          </rPr>
          <t>Change this section for another functional area. E.g. Personnel expenses, Sales and Marketing, R&amp;D expenses, other...
More sections can be added.
The functional area can be disaggregated by variable and fixed costs if required.</t>
        </r>
      </text>
    </comment>
  </commentList>
</comments>
</file>

<file path=xl/sharedStrings.xml><?xml version="1.0" encoding="utf-8"?>
<sst xmlns="http://schemas.openxmlformats.org/spreadsheetml/2006/main" count="490" uniqueCount="174">
  <si>
    <t>Year Start:</t>
  </si>
  <si>
    <t>Year End:</t>
  </si>
  <si>
    <t>Year:</t>
  </si>
  <si>
    <t>Days:</t>
  </si>
  <si>
    <t>Type:</t>
  </si>
  <si>
    <t>Cash Flow Statement</t>
  </si>
  <si>
    <t>Income Statement</t>
  </si>
  <si>
    <t>Balance Sheet</t>
  </si>
  <si>
    <t>Suplementary Financials</t>
  </si>
  <si>
    <t>Units</t>
  </si>
  <si>
    <t>k€</t>
  </si>
  <si>
    <t>% Growth per Year</t>
  </si>
  <si>
    <t>%</t>
  </si>
  <si>
    <t>Total Revenue</t>
  </si>
  <si>
    <t>x</t>
  </si>
  <si>
    <t>Revenues</t>
  </si>
  <si>
    <t>% over Sales</t>
  </si>
  <si>
    <t>Total COGS</t>
  </si>
  <si>
    <t>EBITDA</t>
  </si>
  <si>
    <t>D&amp;A</t>
  </si>
  <si>
    <t>EBIT</t>
  </si>
  <si>
    <t>EBT</t>
  </si>
  <si>
    <t>Taxes</t>
  </si>
  <si>
    <t>% Effective Tax Rate</t>
  </si>
  <si>
    <t>Net Income</t>
  </si>
  <si>
    <t>Check:</t>
  </si>
  <si>
    <t>Reported Net income:</t>
  </si>
  <si>
    <t>COGS - Total</t>
  </si>
  <si>
    <t>Total Revenues:</t>
  </si>
  <si>
    <t>% over Total:</t>
  </si>
  <si>
    <t>% over Sales:</t>
  </si>
  <si>
    <t>% Growth per Year:</t>
  </si>
  <si>
    <t>Reported COGS:</t>
  </si>
  <si>
    <t>End of the Operating Model</t>
  </si>
  <si>
    <t>&gt;&gt;</t>
  </si>
  <si>
    <t>Checksum</t>
  </si>
  <si>
    <t>Operating Model Template</t>
  </si>
  <si>
    <t>Leases</t>
  </si>
  <si>
    <t xml:space="preserve">Clean EBITDA </t>
  </si>
  <si>
    <t>G&amp;A Expenses</t>
  </si>
  <si>
    <t>Net PP&amp;E</t>
  </si>
  <si>
    <t xml:space="preserve">k€ </t>
  </si>
  <si>
    <t>Goodwill</t>
  </si>
  <si>
    <t>Intangibles</t>
  </si>
  <si>
    <t>Other</t>
  </si>
  <si>
    <t>Total Long-term Assets</t>
  </si>
  <si>
    <t>Inventories</t>
  </si>
  <si>
    <t>Receivables</t>
  </si>
  <si>
    <t>Cash &amp; Equivalents</t>
  </si>
  <si>
    <t>Total Current Assets</t>
  </si>
  <si>
    <t>Total Assets</t>
  </si>
  <si>
    <t>Long-Term Debt</t>
  </si>
  <si>
    <t>Total Long-Term Liabilities</t>
  </si>
  <si>
    <t>Short-Term Debt</t>
  </si>
  <si>
    <t>Accounts Payables</t>
  </si>
  <si>
    <t>Total Short-Term Liabilities</t>
  </si>
  <si>
    <t>Equity</t>
  </si>
  <si>
    <t>Total Liabilities + Equity</t>
  </si>
  <si>
    <t>EBITDA:</t>
  </si>
  <si>
    <t>(-) Taxes</t>
  </si>
  <si>
    <t>(-) Capex</t>
  </si>
  <si>
    <t>(+/-) Working Capital</t>
  </si>
  <si>
    <t>Unl. Free-Cash Flow</t>
  </si>
  <si>
    <t>(-) Interest Expense</t>
  </si>
  <si>
    <t>Levered Free-Cash Flow</t>
  </si>
  <si>
    <t>(-) Debt Repayment</t>
  </si>
  <si>
    <t>Equity Free-Cash Flow</t>
  </si>
  <si>
    <t>(-) Dividends</t>
  </si>
  <si>
    <t>(+/-) Capital Increase</t>
  </si>
  <si>
    <t>Cash Variation</t>
  </si>
  <si>
    <t>Cash BoP</t>
  </si>
  <si>
    <t>(+/-) Cash Variation</t>
  </si>
  <si>
    <t>Cash EoP</t>
  </si>
  <si>
    <t>CAPEX and D&amp;A</t>
  </si>
  <si>
    <t>CapEx</t>
  </si>
  <si>
    <t>Maintenance CapEx</t>
  </si>
  <si>
    <t>Expansion CapEx</t>
  </si>
  <si>
    <t>Total CapEx</t>
  </si>
  <si>
    <t>Year</t>
  </si>
  <si>
    <t>New Capex D&amp;A</t>
  </si>
  <si>
    <t>Capex</t>
  </si>
  <si>
    <t>Years</t>
  </si>
  <si>
    <t>Total</t>
  </si>
  <si>
    <t>Old Capex D&amp;A</t>
  </si>
  <si>
    <t>Total PP&amp;E:</t>
  </si>
  <si>
    <t>Total D&amp;A:</t>
  </si>
  <si>
    <t>New Capex D&amp;A:</t>
  </si>
  <si>
    <t>Old Capex D&amp;A:</t>
  </si>
  <si>
    <t>PP&amp;E</t>
  </si>
  <si>
    <t>PP&amp;E BoP:</t>
  </si>
  <si>
    <t>(+) CapEx:</t>
  </si>
  <si>
    <t>(-) D&amp;A:</t>
  </si>
  <si>
    <t>PP&amp;E EoP:</t>
  </si>
  <si>
    <t>Working Capital</t>
  </si>
  <si>
    <t>Total COGS:</t>
  </si>
  <si>
    <t>Inventories:</t>
  </si>
  <si>
    <t>Days</t>
  </si>
  <si>
    <t>Receivables:</t>
  </si>
  <si>
    <t>Payables:</t>
  </si>
  <si>
    <t>Total Working Capital:</t>
  </si>
  <si>
    <t>Total Working Capital Variation:</t>
  </si>
  <si>
    <t>BoP</t>
  </si>
  <si>
    <t>(-) Repayment</t>
  </si>
  <si>
    <t>EoP</t>
  </si>
  <si>
    <t>(+) Net Income</t>
  </si>
  <si>
    <t>Cases</t>
  </si>
  <si>
    <t>Selected Case:</t>
  </si>
  <si>
    <t>Case</t>
  </si>
  <si>
    <t>Upside Case</t>
  </si>
  <si>
    <t>Conservative Case</t>
  </si>
  <si>
    <t>Downside Case</t>
  </si>
  <si>
    <t>Other Case</t>
  </si>
  <si>
    <t>Organic revenues</t>
  </si>
  <si>
    <t>Toggle case:</t>
  </si>
  <si>
    <t>Company name</t>
  </si>
  <si>
    <t>% over segment Sales:</t>
  </si>
  <si>
    <t>% over Total Sales</t>
  </si>
  <si>
    <t>Volume growth</t>
  </si>
  <si>
    <t>Price/mix</t>
  </si>
  <si>
    <t>Organic growth</t>
  </si>
  <si>
    <t>Forex impact</t>
  </si>
  <si>
    <t>Change in scope</t>
  </si>
  <si>
    <t>Growth YoY</t>
  </si>
  <si>
    <t>Segment/region 1</t>
  </si>
  <si>
    <t>Segment/region 2</t>
  </si>
  <si>
    <t>Segment/region 1 COGS:</t>
  </si>
  <si>
    <t>Segment/region 2 COGS:</t>
  </si>
  <si>
    <t>Variable COGS:</t>
  </si>
  <si>
    <t>Fixed COGS:</t>
  </si>
  <si>
    <t>Total G&amp;A:</t>
  </si>
  <si>
    <t>Variable G&amp;A:</t>
  </si>
  <si>
    <t>Fixed G&amp;A:</t>
  </si>
  <si>
    <t>Reported Revenue:</t>
  </si>
  <si>
    <t>Reported G&amp;A:</t>
  </si>
  <si>
    <t>Other Operating Expenses</t>
  </si>
  <si>
    <t>Other Non-Operating Items</t>
  </si>
  <si>
    <t>Total Reported Other Op. Exp.:</t>
  </si>
  <si>
    <t>Total Reported Non-Op. Items</t>
  </si>
  <si>
    <t>Operating EBIT</t>
  </si>
  <si>
    <t>Shares Outstanding</t>
  </si>
  <si>
    <t>BoP Basic Shares Outstanding</t>
  </si>
  <si>
    <t>Share Repurchases</t>
  </si>
  <si>
    <t>Share Issuance</t>
  </si>
  <si>
    <t>EoP Basic Shares Outstanding</t>
  </si>
  <si>
    <t>Weighted average basic shares</t>
  </si>
  <si>
    <t>Dilutive securities</t>
  </si>
  <si>
    <t>Weighted average diluted shares</t>
  </si>
  <si>
    <t>L-T Debt BoP</t>
  </si>
  <si>
    <t>L-T Debt EoP</t>
  </si>
  <si>
    <t>S-T Debt and Accrued Interest</t>
  </si>
  <si>
    <t>Financial Debt</t>
  </si>
  <si>
    <t>Gross Debt</t>
  </si>
  <si>
    <t>Interest Expense</t>
  </si>
  <si>
    <t>Interest Rate (on BoP balance)</t>
  </si>
  <si>
    <t>Net Finance Cost</t>
  </si>
  <si>
    <t xml:space="preserve">(-) Interest Income </t>
  </si>
  <si>
    <t>Days Inventories on Hand:</t>
  </si>
  <si>
    <t>Days Sales Outstanding:</t>
  </si>
  <si>
    <t>Days Payable Outstanding:</t>
  </si>
  <si>
    <t>Net Finance Costs</t>
  </si>
  <si>
    <t>Profit from continuing op.</t>
  </si>
  <si>
    <t>Profit from discontinued op.</t>
  </si>
  <si>
    <t>EPS basic continuing op.</t>
  </si>
  <si>
    <t>EPS diluted continuing op.</t>
  </si>
  <si>
    <t>EPS basic total</t>
  </si>
  <si>
    <t>EPS diluted total</t>
  </si>
  <si>
    <t>Average number of shares, basic</t>
  </si>
  <si>
    <t>M</t>
  </si>
  <si>
    <t>Average number of shares, diluted</t>
  </si>
  <si>
    <t>Other non-current Liabilities</t>
  </si>
  <si>
    <t>Accrued expenses</t>
  </si>
  <si>
    <t>Other current liabilities</t>
  </si>
  <si>
    <t>(+) SBC</t>
  </si>
  <si>
    <t>Gross Profit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</si>
</sst>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$-409]mmm\-yy;@"/>
    <numFmt numFmtId="165" formatCode="_(#,##0_)_%;\(#,##0\)_%;_(&quot;–&quot;_)_%;_(@_)_%"/>
    <numFmt numFmtId="166" formatCode="_(#,##0_);\(#,##0\);_(&quot;–&quot;_);_(@_)"/>
    <numFmt numFmtId="167" formatCode="_(#,##0.0%_);\(#,##0.0%\);_(&quot;–&quot;_)_%;_(@_)_%"/>
    <numFmt numFmtId="168" formatCode="0.0"/>
    <numFmt numFmtId="169" formatCode="_(#,##0.0_);\(#,##0.0\);_(&quot;–&quot;_);_(@_)"/>
  </numFmts>
  <fonts count="27" x14ac:knownFonts="1">
    <font>
      <sz val="11"/>
      <color theme="1"/>
      <name val="Calibri"/>
      <family val="2"/>
      <scheme val="minor"/>
    </font>
    <font>
      <b/>
      <sz val="12"/>
      <color theme="1" tint="0.499984740745262"/>
      <name val="Verdana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8"/>
      <color rgb="FF0000FF"/>
      <name val="Verdana"/>
      <family val="2"/>
    </font>
    <font>
      <sz val="8"/>
      <name val="Verdana"/>
      <family val="2"/>
    </font>
    <font>
      <sz val="8"/>
      <color theme="1"/>
      <name val="Verdana"/>
      <family val="2"/>
    </font>
    <font>
      <i/>
      <sz val="8"/>
      <color rgb="FF0000FF"/>
      <name val="Verdana"/>
      <family val="2"/>
    </font>
    <font>
      <b/>
      <sz val="8"/>
      <color theme="1"/>
      <name val="Verdana"/>
      <family val="2"/>
    </font>
    <font>
      <b/>
      <sz val="8"/>
      <color theme="0"/>
      <name val="Verdana"/>
      <family val="2"/>
    </font>
    <font>
      <sz val="10"/>
      <color theme="0"/>
      <name val="Verdana"/>
      <family val="2"/>
    </font>
    <font>
      <b/>
      <sz val="8"/>
      <name val="Verdana"/>
      <family val="2"/>
    </font>
    <font>
      <sz val="11"/>
      <color theme="1"/>
      <name val="Calibri"/>
      <family val="2"/>
      <scheme val="minor"/>
    </font>
    <font>
      <i/>
      <sz val="8"/>
      <color theme="2" tint="-0.249977111117893"/>
      <name val="Verdana"/>
      <family val="2"/>
    </font>
    <font>
      <i/>
      <sz val="8"/>
      <color theme="0" tint="-0.499984740745262"/>
      <name val="Verdana"/>
      <family val="2"/>
    </font>
    <font>
      <i/>
      <sz val="8"/>
      <color rgb="FFA64D79"/>
      <name val="Verdana"/>
      <family val="2"/>
    </font>
    <font>
      <sz val="9"/>
      <color indexed="81"/>
      <name val="Tahoma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u/>
      <sz val="11"/>
      <color theme="1"/>
      <name val="Calibri"/>
      <family val="2"/>
      <scheme val="minor"/>
    </font>
    <font>
      <b/>
      <u/>
      <sz val="8"/>
      <color theme="1"/>
      <name val="Verdana"/>
      <family val="2"/>
    </font>
    <font>
      <sz val="8"/>
      <color theme="0"/>
      <name val="Verdana"/>
      <family val="2"/>
    </font>
    <font>
      <sz val="13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8"/>
      <color rgb="FF0000FF"/>
      <name val="Verdana"/>
      <family val="2"/>
    </font>
    <font>
      <b/>
      <sz val="8"/>
      <color rgb="FF7030A0"/>
      <name val="Verdana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20376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lightUp">
        <fgColor theme="0" tint="-0.24994659260841701"/>
        <bgColor theme="0" tint="-0.14996795556505021"/>
      </patternFill>
    </fill>
    <fill>
      <patternFill patternType="solid">
        <fgColor rgb="FFFFF2CC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ed">
        <color theme="0" tint="-0.499984740745262"/>
      </left>
      <right style="dashed">
        <color theme="0" tint="-0.499984740745262"/>
      </right>
      <top style="dashed">
        <color theme="0" tint="-0.499984740745262"/>
      </top>
      <bottom style="dashed">
        <color theme="0" tint="-0.499984740745262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DashDotDot">
        <color indexed="64"/>
      </bottom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117">
    <xf numFmtId="0" fontId="0" fillId="0" borderId="0" xfId="0"/>
    <xf numFmtId="0" fontId="1" fillId="0" borderId="1" xfId="0" applyFont="1" applyBorder="1" applyAlignment="1">
      <alignment horizontal="left" indent="1"/>
    </xf>
    <xf numFmtId="0" fontId="2" fillId="0" borderId="0" xfId="0" applyFont="1"/>
    <xf numFmtId="0" fontId="3" fillId="0" borderId="0" xfId="0" applyFont="1"/>
    <xf numFmtId="0" fontId="2" fillId="0" borderId="1" xfId="0" applyFont="1" applyBorder="1"/>
    <xf numFmtId="0" fontId="4" fillId="0" borderId="0" xfId="0" applyFont="1"/>
    <xf numFmtId="0" fontId="2" fillId="0" borderId="2" xfId="0" applyFont="1" applyBorder="1"/>
    <xf numFmtId="0" fontId="2" fillId="0" borderId="3" xfId="0" applyFont="1" applyBorder="1"/>
    <xf numFmtId="0" fontId="2" fillId="0" borderId="0" xfId="0" applyFont="1" applyAlignment="1">
      <alignment horizontal="left" indent="1"/>
    </xf>
    <xf numFmtId="0" fontId="2" fillId="0" borderId="2" xfId="0" applyFont="1" applyBorder="1" applyAlignment="1">
      <alignment horizontal="left" indent="1"/>
    </xf>
    <xf numFmtId="0" fontId="7" fillId="0" borderId="0" xfId="0" applyFont="1"/>
    <xf numFmtId="0" fontId="3" fillId="0" borderId="3" xfId="0" applyFont="1" applyBorder="1"/>
    <xf numFmtId="0" fontId="10" fillId="2" borderId="4" xfId="0" applyFont="1" applyFill="1" applyBorder="1" applyAlignment="1">
      <alignment horizontal="left" vertical="center"/>
    </xf>
    <xf numFmtId="0" fontId="11" fillId="2" borderId="5" xfId="0" applyFont="1" applyFill="1" applyBorder="1"/>
    <xf numFmtId="0" fontId="10" fillId="2" borderId="5" xfId="0" applyFont="1" applyFill="1" applyBorder="1" applyAlignment="1">
      <alignment horizontal="center" vertical="center"/>
    </xf>
    <xf numFmtId="0" fontId="7" fillId="0" borderId="0" xfId="0" applyFont="1" applyAlignment="1">
      <alignment horizontal="left" indent="1"/>
    </xf>
    <xf numFmtId="0" fontId="7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11" fillId="3" borderId="0" xfId="0" applyFont="1" applyFill="1"/>
    <xf numFmtId="0" fontId="10" fillId="3" borderId="0" xfId="0" applyFont="1" applyFill="1" applyAlignment="1">
      <alignment horizontal="center" vertical="center"/>
    </xf>
    <xf numFmtId="0" fontId="2" fillId="3" borderId="0" xfId="0" applyFont="1" applyFill="1"/>
    <xf numFmtId="0" fontId="10" fillId="3" borderId="0" xfId="0" applyFont="1" applyFill="1"/>
    <xf numFmtId="0" fontId="12" fillId="3" borderId="0" xfId="0" applyFont="1" applyFill="1"/>
    <xf numFmtId="0" fontId="9" fillId="0" borderId="0" xfId="0" applyFont="1" applyAlignment="1">
      <alignment horizontal="center" vertical="center"/>
    </xf>
    <xf numFmtId="0" fontId="10" fillId="3" borderId="0" xfId="0" applyFont="1" applyFill="1" applyAlignment="1">
      <alignment horizontal="left" vertical="center"/>
    </xf>
    <xf numFmtId="9" fontId="14" fillId="3" borderId="0" xfId="1" applyFont="1" applyFill="1" applyAlignment="1">
      <alignment horizontal="center"/>
    </xf>
    <xf numFmtId="9" fontId="14" fillId="0" borderId="0" xfId="0" applyNumberFormat="1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left" indent="2"/>
    </xf>
    <xf numFmtId="0" fontId="9" fillId="0" borderId="0" xfId="0" applyFont="1" applyAlignment="1">
      <alignment horizontal="left" indent="1"/>
    </xf>
    <xf numFmtId="0" fontId="12" fillId="4" borderId="4" xfId="0" applyFont="1" applyFill="1" applyBorder="1" applyAlignment="1">
      <alignment vertical="center"/>
    </xf>
    <xf numFmtId="0" fontId="6" fillId="4" borderId="5" xfId="0" applyFont="1" applyFill="1" applyBorder="1"/>
    <xf numFmtId="0" fontId="12" fillId="4" borderId="5" xfId="0" applyFont="1" applyFill="1" applyBorder="1" applyAlignment="1">
      <alignment horizontal="center" vertical="center"/>
    </xf>
    <xf numFmtId="0" fontId="6" fillId="4" borderId="6" xfId="0" applyFont="1" applyFill="1" applyBorder="1"/>
    <xf numFmtId="0" fontId="12" fillId="5" borderId="5" xfId="0" applyFont="1" applyFill="1" applyBorder="1" applyAlignment="1">
      <alignment horizontal="center" vertical="center"/>
    </xf>
    <xf numFmtId="0" fontId="6" fillId="5" borderId="5" xfId="0" applyFont="1" applyFill="1" applyBorder="1"/>
    <xf numFmtId="0" fontId="7" fillId="5" borderId="4" xfId="0" applyFont="1" applyFill="1" applyBorder="1" applyAlignment="1">
      <alignment horizontal="center"/>
    </xf>
    <xf numFmtId="0" fontId="10" fillId="5" borderId="5" xfId="0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vertical="center"/>
    </xf>
    <xf numFmtId="0" fontId="10" fillId="2" borderId="6" xfId="0" applyFont="1" applyFill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/>
    </xf>
    <xf numFmtId="165" fontId="7" fillId="0" borderId="7" xfId="0" applyNumberFormat="1" applyFont="1" applyBorder="1" applyAlignment="1">
      <alignment horizontal="center"/>
    </xf>
    <xf numFmtId="166" fontId="7" fillId="0" borderId="7" xfId="0" applyNumberFormat="1" applyFont="1" applyBorder="1" applyAlignment="1">
      <alignment horizontal="center"/>
    </xf>
    <xf numFmtId="166" fontId="12" fillId="0" borderId="10" xfId="0" applyNumberFormat="1" applyFont="1" applyBorder="1" applyAlignment="1">
      <alignment horizontal="center"/>
    </xf>
    <xf numFmtId="167" fontId="15" fillId="0" borderId="0" xfId="0" applyNumberFormat="1" applyFont="1" applyAlignment="1">
      <alignment horizontal="center"/>
    </xf>
    <xf numFmtId="0" fontId="12" fillId="4" borderId="11" xfId="0" applyFont="1" applyFill="1" applyBorder="1" applyAlignment="1">
      <alignment horizontal="center" vertical="center"/>
    </xf>
    <xf numFmtId="3" fontId="7" fillId="0" borderId="0" xfId="0" applyNumberFormat="1" applyFont="1" applyAlignment="1">
      <alignment horizontal="center"/>
    </xf>
    <xf numFmtId="166" fontId="7" fillId="0" borderId="0" xfId="0" applyNumberFormat="1" applyFont="1" applyAlignment="1">
      <alignment horizontal="center"/>
    </xf>
    <xf numFmtId="167" fontId="16" fillId="6" borderId="12" xfId="0" applyNumberFormat="1" applyFont="1" applyFill="1" applyBorder="1" applyAlignment="1">
      <alignment horizontal="center" vertical="center"/>
    </xf>
    <xf numFmtId="9" fontId="14" fillId="0" borderId="1" xfId="0" applyNumberFormat="1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166" fontId="7" fillId="0" borderId="0" xfId="0" applyNumberFormat="1" applyFont="1"/>
    <xf numFmtId="166" fontId="12" fillId="0" borderId="3" xfId="0" applyNumberFormat="1" applyFont="1" applyBorder="1" applyAlignment="1">
      <alignment horizontal="right"/>
    </xf>
    <xf numFmtId="166" fontId="5" fillId="7" borderId="0" xfId="0" applyNumberFormat="1" applyFont="1" applyFill="1" applyAlignment="1">
      <alignment horizontal="right"/>
    </xf>
    <xf numFmtId="166" fontId="7" fillId="0" borderId="3" xfId="0" applyNumberFormat="1" applyFont="1" applyBorder="1"/>
    <xf numFmtId="166" fontId="7" fillId="0" borderId="9" xfId="0" applyNumberFormat="1" applyFont="1" applyBorder="1"/>
    <xf numFmtId="166" fontId="7" fillId="0" borderId="7" xfId="0" applyNumberFormat="1" applyFont="1" applyBorder="1"/>
    <xf numFmtId="166" fontId="9" fillId="0" borderId="5" xfId="0" applyNumberFormat="1" applyFont="1" applyBorder="1"/>
    <xf numFmtId="166" fontId="9" fillId="0" borderId="6" xfId="0" applyNumberFormat="1" applyFont="1" applyBorder="1"/>
    <xf numFmtId="0" fontId="9" fillId="8" borderId="4" xfId="0" applyFont="1" applyFill="1" applyBorder="1" applyAlignment="1">
      <alignment vertical="center"/>
    </xf>
    <xf numFmtId="0" fontId="7" fillId="8" borderId="5" xfId="0" applyFont="1" applyFill="1" applyBorder="1"/>
    <xf numFmtId="0" fontId="7" fillId="8" borderId="6" xfId="0" applyFont="1" applyFill="1" applyBorder="1"/>
    <xf numFmtId="0" fontId="20" fillId="0" borderId="0" xfId="0" applyFont="1"/>
    <xf numFmtId="0" fontId="21" fillId="0" borderId="0" xfId="0" applyFont="1"/>
    <xf numFmtId="0" fontId="7" fillId="9" borderId="0" xfId="0" applyFont="1" applyFill="1" applyAlignment="1">
      <alignment horizontal="center"/>
    </xf>
    <xf numFmtId="1" fontId="8" fillId="6" borderId="12" xfId="0" applyNumberFormat="1" applyFont="1" applyFill="1" applyBorder="1" applyAlignment="1">
      <alignment horizontal="center" vertical="center"/>
    </xf>
    <xf numFmtId="166" fontId="9" fillId="0" borderId="0" xfId="0" applyNumberFormat="1" applyFont="1" applyAlignment="1">
      <alignment horizontal="center"/>
    </xf>
    <xf numFmtId="166" fontId="9" fillId="0" borderId="10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7" fillId="8" borderId="5" xfId="0" applyFont="1" applyFill="1" applyBorder="1" applyAlignment="1">
      <alignment horizontal="center"/>
    </xf>
    <xf numFmtId="0" fontId="7" fillId="8" borderId="6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10" fillId="2" borderId="11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vertical="center"/>
    </xf>
    <xf numFmtId="0" fontId="22" fillId="2" borderId="5" xfId="0" applyFont="1" applyFill="1" applyBorder="1"/>
    <xf numFmtId="0" fontId="22" fillId="2" borderId="6" xfId="0" applyFont="1" applyFill="1" applyBorder="1"/>
    <xf numFmtId="168" fontId="5" fillId="10" borderId="13" xfId="0" applyNumberFormat="1" applyFont="1" applyFill="1" applyBorder="1" applyAlignment="1">
      <alignment horizontal="center" vertical="center"/>
    </xf>
    <xf numFmtId="0" fontId="9" fillId="0" borderId="1" xfId="0" applyFont="1" applyBorder="1"/>
    <xf numFmtId="0" fontId="7" fillId="0" borderId="1" xfId="0" applyFont="1" applyBorder="1"/>
    <xf numFmtId="168" fontId="7" fillId="6" borderId="14" xfId="0" applyNumberFormat="1" applyFont="1" applyFill="1" applyBorder="1" applyAlignment="1">
      <alignment horizontal="center"/>
    </xf>
    <xf numFmtId="169" fontId="9" fillId="0" borderId="1" xfId="0" applyNumberFormat="1" applyFont="1" applyBorder="1" applyAlignment="1">
      <alignment horizontal="center"/>
    </xf>
    <xf numFmtId="166" fontId="5" fillId="0" borderId="0" xfId="0" applyNumberFormat="1" applyFont="1" applyAlignment="1">
      <alignment horizontal="center"/>
    </xf>
    <xf numFmtId="1" fontId="8" fillId="6" borderId="0" xfId="0" applyNumberFormat="1" applyFont="1" applyFill="1" applyAlignment="1">
      <alignment horizontal="center" vertical="center"/>
    </xf>
    <xf numFmtId="164" fontId="5" fillId="0" borderId="3" xfId="0" applyNumberFormat="1" applyFont="1" applyBorder="1" applyAlignment="1">
      <alignment horizontal="center"/>
    </xf>
    <xf numFmtId="164" fontId="7" fillId="0" borderId="3" xfId="0" applyNumberFormat="1" applyFont="1" applyBorder="1" applyAlignment="1">
      <alignment horizontal="center"/>
    </xf>
    <xf numFmtId="164" fontId="6" fillId="0" borderId="0" xfId="0" applyNumberFormat="1" applyFont="1" applyAlignment="1">
      <alignment horizontal="center"/>
    </xf>
    <xf numFmtId="0" fontId="8" fillId="0" borderId="2" xfId="0" applyFont="1" applyBorder="1" applyAlignment="1">
      <alignment horizontal="center"/>
    </xf>
    <xf numFmtId="0" fontId="11" fillId="2" borderId="5" xfId="0" applyFont="1" applyFill="1" applyBorder="1" applyAlignment="1">
      <alignment horizontal="center"/>
    </xf>
    <xf numFmtId="0" fontId="11" fillId="2" borderId="6" xfId="0" applyFont="1" applyFill="1" applyBorder="1" applyAlignment="1">
      <alignment horizontal="center"/>
    </xf>
    <xf numFmtId="0" fontId="11" fillId="3" borderId="0" xfId="0" applyFont="1" applyFill="1" applyAlignment="1">
      <alignment horizontal="center"/>
    </xf>
    <xf numFmtId="0" fontId="6" fillId="3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2" fillId="2" borderId="5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8" xfId="0" applyFont="1" applyBorder="1" applyAlignment="1">
      <alignment horizontal="center"/>
    </xf>
    <xf numFmtId="9" fontId="14" fillId="3" borderId="0" xfId="1" applyFont="1" applyFill="1" applyBorder="1" applyAlignment="1">
      <alignment horizontal="center"/>
    </xf>
    <xf numFmtId="0" fontId="9" fillId="0" borderId="0" xfId="0" applyFont="1" applyAlignment="1">
      <alignment horizontal="left" indent="2"/>
    </xf>
    <xf numFmtId="0" fontId="7" fillId="0" borderId="0" xfId="0" applyFont="1" applyAlignment="1">
      <alignment horizontal="left" indent="3"/>
    </xf>
    <xf numFmtId="167" fontId="16" fillId="6" borderId="0" xfId="0" applyNumberFormat="1" applyFont="1" applyFill="1" applyAlignment="1">
      <alignment horizontal="center" vertical="center"/>
    </xf>
    <xf numFmtId="0" fontId="7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6" fillId="3" borderId="1" xfId="0" applyFont="1" applyFill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12" fillId="3" borderId="0" xfId="0" applyFont="1" applyFill="1" applyAlignment="1">
      <alignment horizontal="center"/>
    </xf>
    <xf numFmtId="0" fontId="24" fillId="0" borderId="0" xfId="0" applyFont="1" applyAlignment="1">
      <alignment horizontal="center"/>
    </xf>
    <xf numFmtId="0" fontId="25" fillId="3" borderId="0" xfId="0" applyFont="1" applyFill="1" applyAlignment="1">
      <alignment horizontal="center"/>
    </xf>
    <xf numFmtId="169" fontId="26" fillId="3" borderId="0" xfId="0" applyNumberFormat="1" applyFont="1" applyFill="1" applyAlignment="1">
      <alignment horizontal="center"/>
    </xf>
    <xf numFmtId="0" fontId="12" fillId="3" borderId="1" xfId="0" applyFont="1" applyFill="1" applyBorder="1" applyAlignment="1">
      <alignment horizontal="center"/>
    </xf>
  </cellXfs>
  <cellStyles count="2">
    <cellStyle name="Normal" xfId="0" builtinId="0"/>
    <cellStyle name="Per cent" xfId="1" builtinId="5"/>
  </cellStyles>
  <dxfs count="0"/>
  <tableStyles count="0" defaultTableStyle="TableStyleMedium2" defaultPivotStyle="PivotStyleLight16"/>
  <colors>
    <mruColors>
      <color rgb="FF0000FF"/>
      <color rgb="FF20376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26" fmlaLink="$I$322" fmlaRange="$D$327:$D$330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60960</xdr:colOff>
          <xdr:row>8</xdr:row>
          <xdr:rowOff>144780</xdr:rowOff>
        </xdr:from>
        <xdr:to>
          <xdr:col>9</xdr:col>
          <xdr:colOff>441960</xdr:colOff>
          <xdr:row>10</xdr:row>
          <xdr:rowOff>30480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3DE83-D744-4016-8A54-4392FC43EC9F}">
  <dimension ref="A1:AJD413"/>
  <sheetViews>
    <sheetView showGridLines="0" tabSelected="1" zoomScaleNormal="100" workbookViewId="0">
      <pane xSplit="21" ySplit="8" topLeftCell="V9" activePane="bottomRight" state="frozen"/>
      <selection pane="topRight" activeCell="S1" sqref="S1"/>
      <selection pane="bottomLeft" activeCell="A9" sqref="A9"/>
      <selection pane="bottomRight" activeCell="D22" sqref="D22"/>
    </sheetView>
  </sheetViews>
  <sheetFormatPr defaultColWidth="0" defaultRowHeight="12.6" zeroHeight="1" x14ac:dyDescent="0.2"/>
  <cols>
    <col min="1" max="1" width="9.6640625" style="70" customWidth="1"/>
    <col min="2" max="3" width="3.77734375" style="2" customWidth="1"/>
    <col min="4" max="6" width="8.88671875" style="2"/>
    <col min="7" max="8" width="8.88671875" style="2" customWidth="1"/>
    <col min="9" max="10" width="10.109375" style="2" customWidth="1"/>
    <col min="11" max="21" width="10.77734375" style="2" customWidth="1"/>
    <col min="22" max="22" width="8.88671875" style="2"/>
    <col min="23" max="97" width="9.88671875" style="2" hidden="1" customWidth="1"/>
    <col min="98" max="940" width="7" style="2" hidden="1" customWidth="1"/>
    <col min="941" max="941" width="0" style="2" hidden="1" customWidth="1"/>
    <col min="942" max="16384" width="0" style="2" hidden="1"/>
  </cols>
  <sheetData>
    <row r="1" spans="1:22" ht="17.399999999999999" x14ac:dyDescent="0.3">
      <c r="D1" s="5" t="s">
        <v>114</v>
      </c>
    </row>
    <row r="2" spans="1:22" ht="16.8" thickBot="1" x14ac:dyDescent="0.35">
      <c r="A2" s="97"/>
      <c r="B2" s="4"/>
      <c r="C2" s="4"/>
      <c r="D2" s="1" t="s">
        <v>36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 x14ac:dyDescent="0.2"/>
    <row r="4" spans="1:22" x14ac:dyDescent="0.2">
      <c r="A4" s="98" t="s">
        <v>35</v>
      </c>
      <c r="B4" s="11" t="s">
        <v>0</v>
      </c>
      <c r="C4" s="7"/>
      <c r="D4" s="7"/>
      <c r="E4" s="7"/>
      <c r="F4" s="7"/>
      <c r="G4" s="7"/>
      <c r="H4" s="7"/>
      <c r="I4" s="7"/>
      <c r="J4" s="7"/>
      <c r="K4" s="86">
        <v>44197</v>
      </c>
      <c r="L4" s="87">
        <f t="shared" ref="L4:U4" si="0">+K5+1</f>
        <v>44562</v>
      </c>
      <c r="M4" s="87">
        <f t="shared" si="0"/>
        <v>44927</v>
      </c>
      <c r="N4" s="87">
        <f t="shared" si="0"/>
        <v>45292</v>
      </c>
      <c r="O4" s="87">
        <f t="shared" si="0"/>
        <v>45658</v>
      </c>
      <c r="P4" s="87">
        <f t="shared" si="0"/>
        <v>46023</v>
      </c>
      <c r="Q4" s="87">
        <f t="shared" si="0"/>
        <v>46388</v>
      </c>
      <c r="R4" s="87">
        <f t="shared" si="0"/>
        <v>46753</v>
      </c>
      <c r="S4" s="87">
        <f t="shared" si="0"/>
        <v>47119</v>
      </c>
      <c r="T4" s="87">
        <f t="shared" si="0"/>
        <v>47484</v>
      </c>
      <c r="U4" s="87">
        <f t="shared" si="0"/>
        <v>47849</v>
      </c>
    </row>
    <row r="5" spans="1:22" x14ac:dyDescent="0.2">
      <c r="A5" s="43">
        <f>SUM(A54,A86,A137,A174,A194)</f>
        <v>0</v>
      </c>
      <c r="B5" s="3" t="s">
        <v>1</v>
      </c>
      <c r="K5" s="88">
        <f t="shared" ref="K5:U5" si="1">+EOMONTH(K4,11)</f>
        <v>44561</v>
      </c>
      <c r="L5" s="88">
        <f t="shared" si="1"/>
        <v>44926</v>
      </c>
      <c r="M5" s="88">
        <f t="shared" si="1"/>
        <v>45291</v>
      </c>
      <c r="N5" s="88">
        <f t="shared" si="1"/>
        <v>45657</v>
      </c>
      <c r="O5" s="88">
        <f t="shared" si="1"/>
        <v>46022</v>
      </c>
      <c r="P5" s="88">
        <f t="shared" si="1"/>
        <v>46387</v>
      </c>
      <c r="Q5" s="88">
        <f t="shared" si="1"/>
        <v>46752</v>
      </c>
      <c r="R5" s="88">
        <f t="shared" si="1"/>
        <v>47118</v>
      </c>
      <c r="S5" s="88">
        <f t="shared" si="1"/>
        <v>47483</v>
      </c>
      <c r="T5" s="88">
        <f t="shared" si="1"/>
        <v>47848</v>
      </c>
      <c r="U5" s="88">
        <f t="shared" si="1"/>
        <v>48213</v>
      </c>
    </row>
    <row r="6" spans="1:22" x14ac:dyDescent="0.2">
      <c r="A6" s="99"/>
      <c r="B6" s="3" t="s">
        <v>2</v>
      </c>
      <c r="K6" s="16">
        <f>+YEAR(K5)</f>
        <v>2021</v>
      </c>
      <c r="L6" s="16">
        <f>+YEAR(L5)</f>
        <v>2022</v>
      </c>
      <c r="M6" s="16">
        <f t="shared" ref="M6:U6" si="2">+YEAR(M5)</f>
        <v>2023</v>
      </c>
      <c r="N6" s="16">
        <f t="shared" si="2"/>
        <v>2024</v>
      </c>
      <c r="O6" s="16">
        <f t="shared" si="2"/>
        <v>2025</v>
      </c>
      <c r="P6" s="16">
        <f t="shared" si="2"/>
        <v>2026</v>
      </c>
      <c r="Q6" s="16">
        <f t="shared" si="2"/>
        <v>2027</v>
      </c>
      <c r="R6" s="16">
        <f t="shared" si="2"/>
        <v>2028</v>
      </c>
      <c r="S6" s="16">
        <f t="shared" si="2"/>
        <v>2029</v>
      </c>
      <c r="T6" s="16">
        <f t="shared" si="2"/>
        <v>2030</v>
      </c>
      <c r="U6" s="16">
        <f t="shared" si="2"/>
        <v>2031</v>
      </c>
    </row>
    <row r="7" spans="1:22" x14ac:dyDescent="0.2">
      <c r="A7" s="99"/>
      <c r="B7" s="8" t="s">
        <v>3</v>
      </c>
      <c r="K7" s="16">
        <f>+K5-K4+1</f>
        <v>365</v>
      </c>
      <c r="L7" s="16">
        <f t="shared" ref="L7:U7" si="3">+L5-L4+1</f>
        <v>365</v>
      </c>
      <c r="M7" s="16">
        <f t="shared" si="3"/>
        <v>365</v>
      </c>
      <c r="N7" s="16">
        <f t="shared" si="3"/>
        <v>366</v>
      </c>
      <c r="O7" s="16">
        <f t="shared" si="3"/>
        <v>365</v>
      </c>
      <c r="P7" s="16">
        <f t="shared" si="3"/>
        <v>365</v>
      </c>
      <c r="Q7" s="16">
        <f t="shared" si="3"/>
        <v>365</v>
      </c>
      <c r="R7" s="16">
        <f t="shared" si="3"/>
        <v>366</v>
      </c>
      <c r="S7" s="16">
        <f t="shared" si="3"/>
        <v>365</v>
      </c>
      <c r="T7" s="16">
        <f t="shared" si="3"/>
        <v>365</v>
      </c>
      <c r="U7" s="16">
        <f t="shared" si="3"/>
        <v>365</v>
      </c>
    </row>
    <row r="8" spans="1:22" x14ac:dyDescent="0.2">
      <c r="A8" s="99"/>
      <c r="B8" s="9" t="s">
        <v>4</v>
      </c>
      <c r="C8" s="6"/>
      <c r="D8" s="6"/>
      <c r="E8" s="6"/>
      <c r="F8" s="6"/>
      <c r="G8" s="6"/>
      <c r="H8" s="6"/>
      <c r="I8" s="6"/>
      <c r="J8" s="6"/>
      <c r="K8" s="89" t="str">
        <f ca="1">+IF(K6&lt;YEAR(TODAY()),"Historical","Projected")</f>
        <v>Historical</v>
      </c>
      <c r="L8" s="89" t="str">
        <f t="shared" ref="L8:U8" ca="1" si="4">+IF(L6&lt;YEAR(TODAY()),"Historical","Projected")</f>
        <v>Historical</v>
      </c>
      <c r="M8" s="89" t="str">
        <f t="shared" ca="1" si="4"/>
        <v>Historical</v>
      </c>
      <c r="N8" s="89" t="str">
        <f t="shared" ca="1" si="4"/>
        <v>Historical</v>
      </c>
      <c r="O8" s="89" t="str">
        <f t="shared" ca="1" si="4"/>
        <v>Historical</v>
      </c>
      <c r="P8" s="89" t="str">
        <f t="shared" ca="1" si="4"/>
        <v>Projected</v>
      </c>
      <c r="Q8" s="89" t="str">
        <f t="shared" ca="1" si="4"/>
        <v>Projected</v>
      </c>
      <c r="R8" s="89" t="str">
        <f t="shared" ca="1" si="4"/>
        <v>Projected</v>
      </c>
      <c r="S8" s="89" t="str">
        <f t="shared" ca="1" si="4"/>
        <v>Projected</v>
      </c>
      <c r="T8" s="89" t="str">
        <f t="shared" ca="1" si="4"/>
        <v>Projected</v>
      </c>
      <c r="U8" s="89" t="str">
        <f t="shared" ca="1" si="4"/>
        <v>Projected</v>
      </c>
    </row>
    <row r="9" spans="1:22" x14ac:dyDescent="0.2">
      <c r="A9" s="99"/>
      <c r="B9" s="8"/>
      <c r="K9" s="96"/>
      <c r="L9" s="96"/>
      <c r="M9" s="96"/>
      <c r="N9" s="96"/>
      <c r="O9" s="96"/>
      <c r="P9" s="96"/>
      <c r="Q9" s="96"/>
      <c r="R9" s="96"/>
      <c r="S9" s="96"/>
      <c r="T9" s="96"/>
      <c r="U9" s="96"/>
    </row>
    <row r="10" spans="1:22" x14ac:dyDescent="0.2">
      <c r="A10" s="99"/>
      <c r="B10" s="8"/>
      <c r="D10" s="17" t="s">
        <v>113</v>
      </c>
      <c r="K10" s="96"/>
      <c r="L10" s="96"/>
      <c r="M10" s="96"/>
      <c r="N10" s="96"/>
      <c r="O10" s="96"/>
      <c r="P10" s="96"/>
      <c r="Q10" s="96"/>
      <c r="R10" s="96"/>
      <c r="S10" s="96"/>
      <c r="T10" s="96"/>
      <c r="U10" s="96"/>
    </row>
    <row r="11" spans="1:22" x14ac:dyDescent="0.2">
      <c r="A11" s="99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</row>
    <row r="12" spans="1:22" x14ac:dyDescent="0.2">
      <c r="A12" s="99"/>
      <c r="B12" s="40">
        <v>1</v>
      </c>
      <c r="D12" s="12" t="s">
        <v>6</v>
      </c>
      <c r="E12" s="13"/>
      <c r="F12" s="13"/>
      <c r="G12" s="14" t="s">
        <v>9</v>
      </c>
      <c r="H12" s="14"/>
      <c r="I12" s="14"/>
      <c r="J12" s="14"/>
      <c r="K12" s="90"/>
      <c r="L12" s="90"/>
      <c r="M12" s="90"/>
      <c r="N12" s="90"/>
      <c r="O12" s="90"/>
      <c r="P12" s="90"/>
      <c r="Q12" s="90"/>
      <c r="R12" s="90"/>
      <c r="S12" s="90"/>
      <c r="T12" s="90"/>
      <c r="U12" s="91"/>
    </row>
    <row r="13" spans="1:22" x14ac:dyDescent="0.2">
      <c r="A13" s="100"/>
      <c r="B13" s="20"/>
      <c r="C13" s="21"/>
      <c r="D13" s="25"/>
      <c r="E13" s="19"/>
      <c r="F13" s="19"/>
      <c r="G13" s="20"/>
      <c r="H13" s="20"/>
      <c r="I13" s="20"/>
      <c r="J13" s="20"/>
      <c r="K13" s="92"/>
      <c r="L13" s="92"/>
      <c r="M13" s="92"/>
      <c r="N13" s="92"/>
      <c r="O13" s="92"/>
      <c r="P13" s="92"/>
      <c r="Q13" s="92"/>
      <c r="R13" s="92"/>
      <c r="S13" s="92"/>
      <c r="T13" s="92"/>
      <c r="U13" s="92"/>
    </row>
    <row r="14" spans="1:22" x14ac:dyDescent="0.2">
      <c r="A14" s="99"/>
      <c r="B14" s="20"/>
      <c r="D14" s="17" t="s">
        <v>13</v>
      </c>
      <c r="E14" s="10"/>
      <c r="F14" s="10"/>
      <c r="G14" s="18" t="s">
        <v>10</v>
      </c>
      <c r="H14" s="18"/>
      <c r="I14" s="18"/>
      <c r="J14" s="18"/>
      <c r="K14" s="112">
        <f>+K133</f>
        <v>110</v>
      </c>
      <c r="L14" s="112">
        <f t="shared" ref="L14:U14" si="5">+L133</f>
        <v>120</v>
      </c>
      <c r="M14" s="112">
        <f t="shared" si="5"/>
        <v>100</v>
      </c>
      <c r="N14" s="112">
        <f t="shared" si="5"/>
        <v>110</v>
      </c>
      <c r="O14" s="112">
        <f t="shared" si="5"/>
        <v>105</v>
      </c>
      <c r="P14" s="112">
        <f t="shared" si="5"/>
        <v>100</v>
      </c>
      <c r="Q14" s="112">
        <f t="shared" si="5"/>
        <v>100</v>
      </c>
      <c r="R14" s="112">
        <f t="shared" si="5"/>
        <v>100</v>
      </c>
      <c r="S14" s="112">
        <f t="shared" si="5"/>
        <v>100</v>
      </c>
      <c r="T14" s="112">
        <f t="shared" si="5"/>
        <v>105</v>
      </c>
      <c r="U14" s="112">
        <f t="shared" si="5"/>
        <v>70</v>
      </c>
    </row>
    <row r="15" spans="1:22" ht="13.2" thickBot="1" x14ac:dyDescent="0.25">
      <c r="A15" s="99"/>
      <c r="D15" s="15" t="s">
        <v>11</v>
      </c>
      <c r="E15" s="10"/>
      <c r="F15" s="10"/>
      <c r="G15" s="16" t="s">
        <v>12</v>
      </c>
      <c r="H15" s="110"/>
      <c r="I15" s="110"/>
      <c r="J15" s="110"/>
      <c r="K15" s="51">
        <f>K134</f>
        <v>0.25</v>
      </c>
      <c r="L15" s="52"/>
      <c r="M15" s="52"/>
      <c r="N15" s="52"/>
      <c r="O15" s="52"/>
      <c r="P15" s="52"/>
      <c r="Q15" s="52"/>
      <c r="R15" s="52"/>
      <c r="S15" s="52"/>
      <c r="T15" s="52"/>
      <c r="U15" s="52"/>
    </row>
    <row r="16" spans="1:22" x14ac:dyDescent="0.2">
      <c r="A16" s="99"/>
      <c r="D16" s="17" t="s">
        <v>17</v>
      </c>
      <c r="E16" s="10"/>
      <c r="F16" s="10"/>
      <c r="G16" s="18" t="s">
        <v>10</v>
      </c>
      <c r="H16" s="18"/>
      <c r="I16" s="18"/>
      <c r="J16" s="18"/>
      <c r="K16" s="112"/>
      <c r="L16" s="112"/>
      <c r="M16" s="112"/>
      <c r="N16" s="112"/>
      <c r="O16" s="112"/>
      <c r="P16" s="112"/>
      <c r="Q16" s="112"/>
      <c r="R16" s="112"/>
      <c r="S16" s="112"/>
      <c r="T16" s="112"/>
      <c r="U16" s="112"/>
    </row>
    <row r="17" spans="1:21" ht="13.2" thickBot="1" x14ac:dyDescent="0.25">
      <c r="A17" s="99"/>
      <c r="D17" s="29" t="s">
        <v>16</v>
      </c>
      <c r="E17" s="10"/>
      <c r="F17" s="10"/>
      <c r="G17" s="16" t="s">
        <v>12</v>
      </c>
      <c r="H17" s="110"/>
      <c r="I17" s="110"/>
      <c r="J17" s="110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</row>
    <row r="18" spans="1:21" x14ac:dyDescent="0.2">
      <c r="A18" s="99"/>
      <c r="D18" s="17" t="s">
        <v>173</v>
      </c>
      <c r="E18" s="10"/>
      <c r="F18" s="10"/>
      <c r="G18" s="18" t="s">
        <v>10</v>
      </c>
      <c r="H18" s="18"/>
      <c r="I18" s="18"/>
      <c r="J18" s="18"/>
      <c r="K18" s="112"/>
      <c r="L18" s="112"/>
      <c r="M18" s="112"/>
      <c r="N18" s="112"/>
      <c r="O18" s="112"/>
      <c r="P18" s="112"/>
      <c r="Q18" s="112"/>
      <c r="R18" s="112"/>
      <c r="S18" s="112"/>
      <c r="T18" s="112"/>
      <c r="U18" s="112"/>
    </row>
    <row r="19" spans="1:21" ht="14.4" x14ac:dyDescent="0.3">
      <c r="A19" s="99"/>
      <c r="D19" s="29" t="s">
        <v>16</v>
      </c>
      <c r="E19" s="10"/>
      <c r="F19" s="10"/>
      <c r="G19" s="16" t="s">
        <v>12</v>
      </c>
      <c r="H19" s="16"/>
      <c r="I19" s="16"/>
      <c r="J19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</row>
    <row r="20" spans="1:21" x14ac:dyDescent="0.2">
      <c r="A20" s="99"/>
      <c r="D20" s="30" t="s">
        <v>39</v>
      </c>
      <c r="E20" s="17"/>
      <c r="F20" s="17"/>
      <c r="G20" s="18" t="s">
        <v>10</v>
      </c>
      <c r="H20" s="18"/>
      <c r="I20" s="18"/>
      <c r="J20" s="18"/>
      <c r="K20" s="112"/>
      <c r="L20" s="112"/>
      <c r="M20" s="112"/>
      <c r="N20" s="112"/>
      <c r="O20" s="112"/>
      <c r="P20" s="112"/>
      <c r="Q20" s="112"/>
      <c r="R20" s="112"/>
      <c r="S20" s="112"/>
      <c r="T20" s="112"/>
      <c r="U20" s="112"/>
    </row>
    <row r="21" spans="1:21" x14ac:dyDescent="0.2">
      <c r="A21" s="99"/>
      <c r="D21" s="29" t="s">
        <v>16</v>
      </c>
      <c r="E21" s="10"/>
      <c r="F21" s="10"/>
      <c r="G21" s="16" t="s">
        <v>12</v>
      </c>
      <c r="H21" s="16"/>
      <c r="I21" s="16"/>
      <c r="J21" s="16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</row>
    <row r="22" spans="1:21" x14ac:dyDescent="0.2">
      <c r="A22" s="99"/>
      <c r="D22" s="30" t="s">
        <v>134</v>
      </c>
      <c r="E22" s="17"/>
      <c r="F22" s="17"/>
      <c r="G22" s="18" t="s">
        <v>10</v>
      </c>
      <c r="H22" s="18"/>
      <c r="I22" s="18"/>
      <c r="J22" s="18"/>
      <c r="K22" s="112"/>
      <c r="L22" s="112"/>
      <c r="M22" s="112"/>
      <c r="N22" s="112"/>
      <c r="O22" s="112"/>
      <c r="P22" s="112"/>
      <c r="Q22" s="112"/>
      <c r="R22" s="112"/>
      <c r="S22" s="112"/>
      <c r="T22" s="112"/>
      <c r="U22" s="112"/>
    </row>
    <row r="23" spans="1:21" ht="13.2" thickBot="1" x14ac:dyDescent="0.25">
      <c r="A23" s="99"/>
      <c r="D23" s="29" t="s">
        <v>16</v>
      </c>
      <c r="E23" s="10"/>
      <c r="F23" s="10"/>
      <c r="G23" s="16" t="s">
        <v>12</v>
      </c>
      <c r="H23" s="110"/>
      <c r="I23" s="110"/>
      <c r="J23" s="110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</row>
    <row r="24" spans="1:21" x14ac:dyDescent="0.2">
      <c r="A24" s="99"/>
      <c r="D24" s="17" t="s">
        <v>18</v>
      </c>
      <c r="E24" s="10"/>
      <c r="F24" s="10"/>
      <c r="G24" s="18" t="s">
        <v>10</v>
      </c>
      <c r="H24" s="18"/>
      <c r="I24" s="18"/>
      <c r="J24" s="18"/>
      <c r="K24" s="112"/>
      <c r="L24" s="112"/>
      <c r="M24" s="112"/>
      <c r="N24" s="112"/>
      <c r="O24" s="112"/>
      <c r="P24" s="112"/>
      <c r="Q24" s="112"/>
      <c r="R24" s="112"/>
      <c r="S24" s="112"/>
      <c r="T24" s="112"/>
      <c r="U24" s="112"/>
    </row>
    <row r="25" spans="1:21" x14ac:dyDescent="0.2">
      <c r="A25" s="99"/>
      <c r="D25" s="29" t="s">
        <v>16</v>
      </c>
      <c r="E25" s="10"/>
      <c r="F25" s="10"/>
      <c r="G25" s="16" t="s">
        <v>12</v>
      </c>
      <c r="H25" s="16"/>
      <c r="I25" s="16"/>
      <c r="J25" s="16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</row>
    <row r="26" spans="1:21" x14ac:dyDescent="0.2">
      <c r="A26" s="99"/>
      <c r="D26" s="30" t="s">
        <v>19</v>
      </c>
      <c r="E26" s="17"/>
      <c r="F26" s="17"/>
      <c r="G26" s="18" t="s">
        <v>10</v>
      </c>
      <c r="H26" s="18"/>
      <c r="I26" s="18"/>
      <c r="J26" s="18"/>
      <c r="K26" s="112"/>
      <c r="L26" s="112"/>
      <c r="M26" s="112"/>
      <c r="N26" s="112"/>
      <c r="O26" s="112"/>
      <c r="P26" s="112"/>
      <c r="Q26" s="112"/>
      <c r="R26" s="112"/>
      <c r="S26" s="112"/>
      <c r="T26" s="112"/>
      <c r="U26" s="112"/>
    </row>
    <row r="27" spans="1:21" ht="13.2" thickBot="1" x14ac:dyDescent="0.25">
      <c r="A27" s="99"/>
      <c r="D27" s="29" t="s">
        <v>16</v>
      </c>
      <c r="E27" s="10"/>
      <c r="F27" s="10"/>
      <c r="G27" s="16" t="s">
        <v>12</v>
      </c>
      <c r="H27" s="110"/>
      <c r="I27" s="110"/>
      <c r="J27" s="110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</row>
    <row r="28" spans="1:21" x14ac:dyDescent="0.2">
      <c r="A28" s="99"/>
      <c r="D28" s="17" t="s">
        <v>138</v>
      </c>
      <c r="E28" s="10"/>
      <c r="F28" s="10"/>
      <c r="G28" s="18" t="s">
        <v>10</v>
      </c>
      <c r="H28" s="18"/>
      <c r="I28" s="18"/>
      <c r="J28" s="18"/>
      <c r="K28" s="112"/>
      <c r="L28" s="112"/>
      <c r="M28" s="112"/>
      <c r="N28" s="112"/>
      <c r="O28" s="112"/>
      <c r="P28" s="112"/>
      <c r="Q28" s="112"/>
      <c r="R28" s="112"/>
      <c r="S28" s="112"/>
      <c r="T28" s="112"/>
      <c r="U28" s="112"/>
    </row>
    <row r="29" spans="1:21" x14ac:dyDescent="0.2">
      <c r="A29" s="99"/>
      <c r="D29" s="29" t="s">
        <v>16</v>
      </c>
      <c r="E29" s="10"/>
      <c r="F29" s="10"/>
      <c r="G29" s="16" t="s">
        <v>12</v>
      </c>
      <c r="H29" s="16"/>
      <c r="I29" s="16"/>
      <c r="J29" s="16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</row>
    <row r="30" spans="1:21" x14ac:dyDescent="0.2">
      <c r="A30" s="99"/>
      <c r="D30" s="30" t="s">
        <v>135</v>
      </c>
      <c r="E30" s="10"/>
      <c r="F30" s="10"/>
      <c r="G30" s="18" t="s">
        <v>10</v>
      </c>
      <c r="H30" s="16"/>
      <c r="I30" s="16"/>
      <c r="J30" s="16"/>
      <c r="K30" s="112"/>
      <c r="L30" s="112"/>
      <c r="M30" s="112"/>
      <c r="N30" s="112"/>
      <c r="O30" s="112"/>
      <c r="P30" s="112"/>
      <c r="Q30" s="112"/>
      <c r="R30" s="112"/>
      <c r="S30" s="112"/>
      <c r="T30" s="112"/>
      <c r="U30" s="112"/>
    </row>
    <row r="31" spans="1:21" ht="13.2" thickBot="1" x14ac:dyDescent="0.25">
      <c r="A31" s="99"/>
      <c r="D31" s="29" t="s">
        <v>16</v>
      </c>
      <c r="E31" s="10"/>
      <c r="F31" s="10"/>
      <c r="G31" s="16" t="s">
        <v>12</v>
      </c>
      <c r="H31" s="110"/>
      <c r="I31" s="110"/>
      <c r="J31" s="110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</row>
    <row r="32" spans="1:21" x14ac:dyDescent="0.2">
      <c r="A32" s="99"/>
      <c r="D32" s="17" t="s">
        <v>20</v>
      </c>
      <c r="E32" s="17"/>
      <c r="F32" s="17"/>
      <c r="G32" s="18" t="s">
        <v>10</v>
      </c>
      <c r="H32" s="18"/>
      <c r="I32" s="18"/>
      <c r="J32" s="18"/>
      <c r="K32" s="112"/>
      <c r="L32" s="112"/>
      <c r="M32" s="112"/>
      <c r="N32" s="112"/>
      <c r="O32" s="112"/>
      <c r="P32" s="112"/>
      <c r="Q32" s="112"/>
      <c r="R32" s="112"/>
      <c r="S32" s="112"/>
      <c r="T32" s="112"/>
      <c r="U32" s="112"/>
    </row>
    <row r="33" spans="1:21" x14ac:dyDescent="0.2">
      <c r="A33" s="99"/>
      <c r="D33" s="29" t="s">
        <v>16</v>
      </c>
      <c r="E33" s="17"/>
      <c r="F33" s="17"/>
      <c r="G33" s="16" t="s">
        <v>12</v>
      </c>
      <c r="H33" s="18"/>
      <c r="I33" s="18"/>
      <c r="J33" s="18"/>
      <c r="K33" s="27"/>
      <c r="L33" s="28"/>
      <c r="M33" s="28"/>
      <c r="N33" s="28"/>
      <c r="O33" s="28"/>
      <c r="P33" s="28"/>
      <c r="Q33" s="28"/>
      <c r="R33" s="28"/>
      <c r="S33" s="28"/>
      <c r="T33" s="28"/>
      <c r="U33" s="28"/>
    </row>
    <row r="34" spans="1:21" ht="13.2" thickBot="1" x14ac:dyDescent="0.25">
      <c r="A34" s="99"/>
      <c r="D34" s="30" t="s">
        <v>159</v>
      </c>
      <c r="E34" s="17"/>
      <c r="F34" s="17"/>
      <c r="G34" s="18" t="s">
        <v>10</v>
      </c>
      <c r="H34" s="111"/>
      <c r="I34" s="111"/>
      <c r="J34" s="111"/>
      <c r="K34" s="116"/>
      <c r="L34" s="116"/>
      <c r="M34" s="116"/>
      <c r="N34" s="116"/>
      <c r="O34" s="116"/>
      <c r="P34" s="116"/>
      <c r="Q34" s="116"/>
      <c r="R34" s="116"/>
      <c r="S34" s="116"/>
      <c r="T34" s="116"/>
      <c r="U34" s="116"/>
    </row>
    <row r="35" spans="1:21" x14ac:dyDescent="0.2">
      <c r="A35" s="99"/>
      <c r="D35" s="17" t="s">
        <v>21</v>
      </c>
      <c r="E35" s="10"/>
      <c r="F35" s="10"/>
      <c r="G35" s="18" t="s">
        <v>10</v>
      </c>
      <c r="H35" s="18"/>
      <c r="I35" s="18"/>
      <c r="J35" s="18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</row>
    <row r="36" spans="1:21" x14ac:dyDescent="0.2">
      <c r="A36" s="99"/>
      <c r="D36" s="29" t="s">
        <v>16</v>
      </c>
      <c r="E36" s="10"/>
      <c r="F36" s="10"/>
      <c r="G36" s="16" t="s">
        <v>12</v>
      </c>
      <c r="H36" s="16"/>
      <c r="I36" s="16"/>
      <c r="J36" s="16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</row>
    <row r="37" spans="1:21" x14ac:dyDescent="0.2">
      <c r="A37" s="99"/>
      <c r="D37" s="30" t="s">
        <v>22</v>
      </c>
      <c r="E37" s="17"/>
      <c r="F37" s="17"/>
      <c r="G37" s="18" t="s">
        <v>10</v>
      </c>
      <c r="H37" s="18"/>
      <c r="I37" s="18"/>
      <c r="J37" s="18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</row>
    <row r="38" spans="1:21" ht="13.2" thickBot="1" x14ac:dyDescent="0.25">
      <c r="A38" s="99"/>
      <c r="D38" s="29" t="s">
        <v>23</v>
      </c>
      <c r="E38" s="10"/>
      <c r="F38" s="10"/>
      <c r="G38" s="16" t="s">
        <v>12</v>
      </c>
      <c r="H38" s="110"/>
      <c r="I38" s="110"/>
      <c r="J38" s="110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</row>
    <row r="39" spans="1:21" x14ac:dyDescent="0.2">
      <c r="A39" s="99"/>
      <c r="D39" s="17" t="s">
        <v>160</v>
      </c>
      <c r="E39" s="10"/>
      <c r="F39" s="10"/>
      <c r="G39" s="18" t="s">
        <v>10</v>
      </c>
      <c r="H39" s="16"/>
      <c r="I39" s="16"/>
      <c r="J39" s="16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</row>
    <row r="40" spans="1:21" ht="13.2" thickBot="1" x14ac:dyDescent="0.25">
      <c r="A40" s="99"/>
      <c r="D40" s="10" t="s">
        <v>161</v>
      </c>
      <c r="E40" s="10"/>
      <c r="F40" s="10"/>
      <c r="G40" s="16" t="s">
        <v>10</v>
      </c>
      <c r="H40" s="110"/>
      <c r="I40" s="110"/>
      <c r="J40" s="110"/>
      <c r="K40" s="109"/>
      <c r="L40" s="109"/>
      <c r="M40" s="109"/>
      <c r="N40" s="109"/>
      <c r="O40" s="109"/>
      <c r="P40" s="109"/>
      <c r="Q40" s="109"/>
      <c r="R40" s="109"/>
      <c r="S40" s="109"/>
      <c r="T40" s="109"/>
      <c r="U40" s="109"/>
    </row>
    <row r="41" spans="1:21" x14ac:dyDescent="0.2">
      <c r="A41" s="99"/>
      <c r="D41" s="17" t="s">
        <v>24</v>
      </c>
      <c r="E41" s="10"/>
      <c r="F41" s="10"/>
      <c r="G41" s="18" t="s">
        <v>10</v>
      </c>
      <c r="H41" s="18"/>
      <c r="I41" s="18"/>
      <c r="J41" s="18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</row>
    <row r="42" spans="1:21" x14ac:dyDescent="0.2">
      <c r="A42" s="99"/>
      <c r="D42" s="29" t="s">
        <v>16</v>
      </c>
      <c r="E42" s="10"/>
      <c r="F42" s="10"/>
      <c r="G42" s="16" t="s">
        <v>12</v>
      </c>
      <c r="H42" s="16"/>
      <c r="I42" s="16"/>
      <c r="J42" s="16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</row>
    <row r="43" spans="1:21" x14ac:dyDescent="0.2">
      <c r="A43" s="99"/>
      <c r="D43" s="29"/>
      <c r="E43" s="10"/>
      <c r="F43" s="10"/>
      <c r="G43" s="16"/>
      <c r="H43" s="16"/>
      <c r="I43" s="16"/>
      <c r="J43" s="16"/>
      <c r="K43" s="27"/>
      <c r="L43" s="28"/>
      <c r="M43" s="28"/>
      <c r="N43" s="28"/>
      <c r="O43" s="28"/>
      <c r="P43" s="28"/>
      <c r="Q43" s="28"/>
      <c r="R43" s="28"/>
      <c r="S43" s="28"/>
      <c r="T43" s="28"/>
      <c r="U43" s="28"/>
    </row>
    <row r="44" spans="1:21" x14ac:dyDescent="0.2">
      <c r="A44" s="99"/>
      <c r="D44" s="17" t="s">
        <v>162</v>
      </c>
      <c r="E44" s="10"/>
      <c r="F44" s="10"/>
      <c r="G44" s="18" t="s">
        <v>10</v>
      </c>
      <c r="H44" s="10"/>
      <c r="I44" s="10"/>
      <c r="J44" s="10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</row>
    <row r="45" spans="1:21" x14ac:dyDescent="0.2">
      <c r="A45" s="99"/>
      <c r="D45" s="17" t="s">
        <v>163</v>
      </c>
      <c r="E45" s="10"/>
      <c r="F45" s="10"/>
      <c r="G45" s="18" t="s">
        <v>10</v>
      </c>
      <c r="H45" s="10"/>
      <c r="I45" s="10"/>
      <c r="J45" s="10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</row>
    <row r="46" spans="1:21" x14ac:dyDescent="0.2">
      <c r="A46" s="99"/>
      <c r="D46" s="17"/>
      <c r="E46" s="10"/>
      <c r="F46" s="10"/>
      <c r="G46" s="10"/>
      <c r="H46" s="10"/>
      <c r="I46" s="10"/>
      <c r="J46" s="10"/>
      <c r="K46" s="27"/>
      <c r="L46" s="28"/>
      <c r="M46" s="28"/>
      <c r="N46" s="28"/>
      <c r="O46" s="28"/>
      <c r="P46" s="28"/>
      <c r="Q46" s="28"/>
      <c r="R46" s="28"/>
      <c r="S46" s="28"/>
      <c r="T46" s="28"/>
      <c r="U46" s="28"/>
    </row>
    <row r="47" spans="1:21" x14ac:dyDescent="0.2">
      <c r="A47" s="99"/>
      <c r="D47" s="10" t="s">
        <v>164</v>
      </c>
      <c r="E47" s="10"/>
      <c r="F47" s="10"/>
      <c r="G47" s="16" t="s">
        <v>10</v>
      </c>
      <c r="H47" s="10"/>
      <c r="I47" s="10"/>
      <c r="J47" s="10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</row>
    <row r="48" spans="1:21" x14ac:dyDescent="0.2">
      <c r="A48" s="99"/>
      <c r="D48" s="10" t="s">
        <v>165</v>
      </c>
      <c r="E48" s="10"/>
      <c r="F48" s="10"/>
      <c r="G48" s="16" t="s">
        <v>10</v>
      </c>
      <c r="H48" s="10"/>
      <c r="I48" s="10"/>
      <c r="J48" s="10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</row>
    <row r="49" spans="1:27" x14ac:dyDescent="0.2">
      <c r="A49" s="99"/>
      <c r="D49" s="17"/>
      <c r="E49" s="10"/>
      <c r="F49" s="10"/>
      <c r="G49" s="10"/>
      <c r="H49" s="10"/>
      <c r="I49" s="10"/>
      <c r="J49" s="10"/>
      <c r="K49" s="27"/>
      <c r="L49" s="28"/>
      <c r="M49" s="28"/>
      <c r="N49" s="28"/>
      <c r="O49" s="28"/>
      <c r="P49" s="28"/>
      <c r="Q49" s="28"/>
      <c r="R49" s="28"/>
      <c r="S49" s="28"/>
      <c r="T49" s="28"/>
      <c r="U49" s="28"/>
    </row>
    <row r="50" spans="1:27" x14ac:dyDescent="0.2">
      <c r="A50" s="99"/>
      <c r="D50" s="10" t="s">
        <v>166</v>
      </c>
      <c r="E50" s="10"/>
      <c r="F50" s="10"/>
      <c r="G50" s="16" t="s">
        <v>167</v>
      </c>
      <c r="H50" s="10"/>
      <c r="I50" s="10"/>
      <c r="J50" s="10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</row>
    <row r="51" spans="1:27" x14ac:dyDescent="0.2">
      <c r="A51" s="99"/>
      <c r="D51" s="107" t="s">
        <v>168</v>
      </c>
      <c r="E51" s="10"/>
      <c r="F51" s="10"/>
      <c r="G51" s="16" t="s">
        <v>167</v>
      </c>
      <c r="H51" s="16"/>
      <c r="I51" s="16"/>
      <c r="J51" s="16"/>
      <c r="K51" s="93"/>
      <c r="L51" s="93"/>
      <c r="M51" s="93"/>
      <c r="N51" s="93"/>
      <c r="O51" s="93"/>
      <c r="P51" s="93"/>
      <c r="Q51" s="93"/>
      <c r="R51" s="93"/>
      <c r="S51" s="93"/>
      <c r="T51" s="93"/>
      <c r="U51" s="93"/>
    </row>
    <row r="52" spans="1:27" x14ac:dyDescent="0.2">
      <c r="A52" s="99"/>
      <c r="D52" s="107"/>
      <c r="E52" s="10"/>
      <c r="F52" s="10"/>
      <c r="G52" s="16"/>
      <c r="H52" s="16"/>
      <c r="I52" s="16"/>
      <c r="J52" s="16"/>
      <c r="K52" s="27"/>
      <c r="L52" s="28"/>
      <c r="M52" s="28"/>
      <c r="N52" s="28"/>
      <c r="O52" s="28"/>
      <c r="P52" s="28"/>
      <c r="Q52" s="28"/>
      <c r="R52" s="28"/>
      <c r="S52" s="28"/>
      <c r="T52" s="28"/>
      <c r="U52" s="28"/>
    </row>
    <row r="53" spans="1:27" x14ac:dyDescent="0.2">
      <c r="A53" s="99"/>
      <c r="D53" s="15" t="s">
        <v>26</v>
      </c>
      <c r="E53" s="10"/>
      <c r="F53" s="10"/>
      <c r="G53" s="16"/>
      <c r="H53" s="16"/>
      <c r="I53" s="16"/>
      <c r="J53" s="16"/>
      <c r="K53" s="27"/>
      <c r="L53" s="28"/>
      <c r="M53" s="28"/>
      <c r="N53" s="28"/>
      <c r="O53" s="28"/>
      <c r="P53" s="28"/>
      <c r="Q53" s="28"/>
      <c r="R53" s="28"/>
      <c r="S53" s="28"/>
      <c r="T53" s="28"/>
      <c r="U53" s="28"/>
    </row>
    <row r="54" spans="1:27" x14ac:dyDescent="0.2">
      <c r="A54" s="43">
        <f>SUM(K54:U54)</f>
        <v>0</v>
      </c>
      <c r="D54" s="15" t="s">
        <v>25</v>
      </c>
      <c r="E54" s="10"/>
      <c r="F54" s="10"/>
      <c r="G54" s="16"/>
      <c r="H54" s="16"/>
      <c r="I54" s="16"/>
      <c r="J54" s="16"/>
      <c r="K54" s="27"/>
      <c r="L54" s="28"/>
      <c r="M54" s="28"/>
      <c r="N54" s="28"/>
      <c r="O54" s="28"/>
      <c r="P54" s="28"/>
      <c r="Q54" s="28"/>
      <c r="R54" s="28"/>
      <c r="S54" s="28"/>
      <c r="T54" s="28"/>
      <c r="U54" s="28"/>
    </row>
    <row r="55" spans="1:27" x14ac:dyDescent="0.2">
      <c r="A55" s="99"/>
      <c r="D55" s="10"/>
      <c r="E55" s="10"/>
      <c r="F55" s="10"/>
      <c r="G55" s="10"/>
      <c r="H55" s="10"/>
      <c r="I55" s="10"/>
      <c r="J55" s="10"/>
      <c r="K55" s="27"/>
      <c r="L55" s="28"/>
      <c r="M55" s="28"/>
      <c r="N55" s="28"/>
      <c r="O55" s="28"/>
      <c r="P55" s="28"/>
      <c r="Q55" s="28"/>
      <c r="R55" s="28"/>
      <c r="S55" s="28"/>
      <c r="T55" s="28"/>
      <c r="U55" s="28"/>
    </row>
    <row r="56" spans="1:27" x14ac:dyDescent="0.2">
      <c r="A56" s="99"/>
      <c r="B56" s="40">
        <v>2</v>
      </c>
      <c r="D56" s="12" t="s">
        <v>7</v>
      </c>
      <c r="E56" s="13"/>
      <c r="F56" s="13"/>
      <c r="G56" s="14" t="s">
        <v>9</v>
      </c>
      <c r="H56" s="14"/>
      <c r="I56" s="14"/>
      <c r="J56" s="14"/>
      <c r="K56" s="90"/>
      <c r="L56" s="90"/>
      <c r="M56" s="90"/>
      <c r="N56" s="90"/>
      <c r="O56" s="90"/>
      <c r="P56" s="90"/>
      <c r="Q56" s="90"/>
      <c r="R56" s="90"/>
      <c r="S56" s="90"/>
      <c r="T56" s="90"/>
      <c r="U56" s="91"/>
    </row>
    <row r="57" spans="1:27" x14ac:dyDescent="0.2">
      <c r="A57" s="42"/>
      <c r="B57" s="10"/>
      <c r="C57" s="10"/>
      <c r="D57" s="10"/>
      <c r="E57" s="10"/>
      <c r="F57" s="10"/>
      <c r="G57" s="10"/>
      <c r="H57" s="10"/>
      <c r="I57" s="10"/>
      <c r="J57" s="10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0"/>
      <c r="W57" s="10"/>
      <c r="X57" s="10"/>
      <c r="Y57" s="10"/>
      <c r="Z57" s="10"/>
      <c r="AA57" s="10"/>
    </row>
    <row r="58" spans="1:27" customFormat="1" ht="14.4" x14ac:dyDescent="0.3">
      <c r="A58" s="42"/>
      <c r="B58" s="10"/>
      <c r="C58" s="10"/>
      <c r="D58" s="15" t="s">
        <v>40</v>
      </c>
      <c r="E58" s="10"/>
      <c r="F58" s="10"/>
      <c r="G58" s="16" t="s">
        <v>41</v>
      </c>
      <c r="H58" s="16"/>
      <c r="I58" s="16"/>
      <c r="J58" s="16"/>
      <c r="K58" s="93"/>
      <c r="L58" s="93"/>
      <c r="M58" s="93"/>
      <c r="N58" s="93"/>
      <c r="O58" s="93"/>
      <c r="P58" s="93"/>
      <c r="Q58" s="93"/>
      <c r="R58" s="93"/>
      <c r="S58" s="93"/>
      <c r="T58" s="93"/>
      <c r="U58" s="93"/>
    </row>
    <row r="59" spans="1:27" customFormat="1" ht="14.4" x14ac:dyDescent="0.3">
      <c r="A59" s="42"/>
      <c r="B59" s="10"/>
      <c r="C59" s="10"/>
      <c r="D59" s="15" t="s">
        <v>42</v>
      </c>
      <c r="E59" s="10"/>
      <c r="F59" s="10"/>
      <c r="G59" s="16" t="s">
        <v>41</v>
      </c>
      <c r="H59" s="16"/>
      <c r="I59" s="16"/>
      <c r="J59" s="16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</row>
    <row r="60" spans="1:27" customFormat="1" ht="14.4" x14ac:dyDescent="0.3">
      <c r="A60" s="42"/>
      <c r="B60" s="10"/>
      <c r="C60" s="10"/>
      <c r="D60" s="15" t="s">
        <v>43</v>
      </c>
      <c r="E60" s="10"/>
      <c r="F60" s="10"/>
      <c r="G60" s="16" t="s">
        <v>41</v>
      </c>
      <c r="H60" s="16"/>
      <c r="I60" s="16"/>
      <c r="J60" s="16"/>
      <c r="K60" s="93"/>
      <c r="L60" s="93"/>
      <c r="M60" s="93"/>
      <c r="N60" s="93"/>
      <c r="O60" s="93"/>
      <c r="P60" s="93"/>
      <c r="Q60" s="93"/>
      <c r="R60" s="93"/>
      <c r="S60" s="93"/>
      <c r="T60" s="93"/>
      <c r="U60" s="93"/>
    </row>
    <row r="61" spans="1:27" customFormat="1" ht="15" thickBot="1" x14ac:dyDescent="0.35">
      <c r="A61" s="42"/>
      <c r="B61" s="10"/>
      <c r="C61" s="10"/>
      <c r="D61" s="15" t="s">
        <v>44</v>
      </c>
      <c r="E61" s="10"/>
      <c r="F61" s="10"/>
      <c r="G61" s="16" t="s">
        <v>41</v>
      </c>
      <c r="H61" s="110"/>
      <c r="I61" s="110"/>
      <c r="J61" s="110"/>
      <c r="K61" s="109"/>
      <c r="L61" s="109"/>
      <c r="M61" s="109"/>
      <c r="N61" s="109"/>
      <c r="O61" s="109"/>
      <c r="P61" s="109"/>
      <c r="Q61" s="109"/>
      <c r="R61" s="109"/>
      <c r="S61" s="109"/>
      <c r="T61" s="109"/>
      <c r="U61" s="109"/>
    </row>
    <row r="62" spans="1:27" customFormat="1" ht="14.4" x14ac:dyDescent="0.3">
      <c r="A62" s="42"/>
      <c r="B62" s="10"/>
      <c r="C62" s="10"/>
      <c r="D62" s="17" t="s">
        <v>45</v>
      </c>
      <c r="E62" s="17"/>
      <c r="F62" s="10"/>
      <c r="G62" s="18" t="s">
        <v>41</v>
      </c>
      <c r="H62" s="18"/>
      <c r="I62" s="18"/>
      <c r="J62" s="18"/>
      <c r="K62" s="112"/>
      <c r="L62" s="112"/>
      <c r="M62" s="112"/>
      <c r="N62" s="112"/>
      <c r="O62" s="112"/>
      <c r="P62" s="112"/>
      <c r="Q62" s="112"/>
      <c r="R62" s="112"/>
      <c r="S62" s="112"/>
      <c r="T62" s="112"/>
      <c r="U62" s="112"/>
    </row>
    <row r="63" spans="1:27" customFormat="1" ht="14.4" x14ac:dyDescent="0.3">
      <c r="A63" s="42"/>
      <c r="B63" s="10"/>
      <c r="C63" s="10"/>
      <c r="D63" s="10"/>
      <c r="E63" s="10"/>
      <c r="F63" s="10"/>
      <c r="G63" s="10"/>
      <c r="H63" s="10"/>
      <c r="I63" s="10"/>
      <c r="J63" s="10"/>
      <c r="K63" s="93"/>
      <c r="L63" s="93"/>
      <c r="M63" s="93"/>
      <c r="N63" s="93"/>
      <c r="O63" s="93"/>
      <c r="P63" s="93"/>
      <c r="Q63" s="93"/>
      <c r="R63" s="93"/>
      <c r="S63" s="93"/>
      <c r="T63" s="93"/>
      <c r="U63" s="93"/>
    </row>
    <row r="64" spans="1:27" customFormat="1" ht="14.4" x14ac:dyDescent="0.3">
      <c r="A64" s="42"/>
      <c r="B64" s="10"/>
      <c r="C64" s="10"/>
      <c r="D64" s="15" t="s">
        <v>46</v>
      </c>
      <c r="E64" s="10"/>
      <c r="F64" s="10"/>
      <c r="G64" s="16" t="s">
        <v>41</v>
      </c>
      <c r="H64" s="16"/>
      <c r="I64" s="16"/>
      <c r="J64" s="16"/>
      <c r="K64" s="93"/>
      <c r="L64" s="93"/>
      <c r="M64" s="93"/>
      <c r="N64" s="93"/>
      <c r="O64" s="93"/>
      <c r="P64" s="93"/>
      <c r="Q64" s="93"/>
      <c r="R64" s="93"/>
      <c r="S64" s="93"/>
      <c r="T64" s="93"/>
      <c r="U64" s="93"/>
    </row>
    <row r="65" spans="1:21" customFormat="1" ht="14.4" x14ac:dyDescent="0.3">
      <c r="A65" s="42"/>
      <c r="B65" s="10"/>
      <c r="C65" s="10"/>
      <c r="D65" s="15" t="s">
        <v>47</v>
      </c>
      <c r="E65" s="10"/>
      <c r="F65" s="10"/>
      <c r="G65" s="16" t="s">
        <v>41</v>
      </c>
      <c r="H65" s="16"/>
      <c r="I65" s="16"/>
      <c r="J65" s="16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</row>
    <row r="66" spans="1:21" customFormat="1" ht="14.4" x14ac:dyDescent="0.3">
      <c r="A66" s="42"/>
      <c r="B66" s="10"/>
      <c r="C66" s="10"/>
      <c r="D66" s="15" t="s">
        <v>48</v>
      </c>
      <c r="E66" s="10"/>
      <c r="F66" s="10"/>
      <c r="G66" s="16" t="s">
        <v>41</v>
      </c>
      <c r="H66" s="16"/>
      <c r="I66" s="16"/>
      <c r="J66" s="16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</row>
    <row r="67" spans="1:21" customFormat="1" ht="15" thickBot="1" x14ac:dyDescent="0.35">
      <c r="A67" s="42"/>
      <c r="B67" s="10"/>
      <c r="C67" s="10"/>
      <c r="D67" s="15" t="s">
        <v>44</v>
      </c>
      <c r="E67" s="10"/>
      <c r="F67" s="10"/>
      <c r="G67" s="16" t="s">
        <v>41</v>
      </c>
      <c r="H67" s="110"/>
      <c r="I67" s="110"/>
      <c r="J67" s="110"/>
      <c r="K67" s="109"/>
      <c r="L67" s="109"/>
      <c r="M67" s="109"/>
      <c r="N67" s="109"/>
      <c r="O67" s="109"/>
      <c r="P67" s="109"/>
      <c r="Q67" s="109"/>
      <c r="R67" s="109"/>
      <c r="S67" s="109"/>
      <c r="T67" s="109"/>
      <c r="U67" s="109"/>
    </row>
    <row r="68" spans="1:21" customFormat="1" ht="14.4" x14ac:dyDescent="0.3">
      <c r="A68" s="42"/>
      <c r="B68" s="10"/>
      <c r="C68" s="10"/>
      <c r="D68" s="17" t="s">
        <v>49</v>
      </c>
      <c r="E68" s="17"/>
      <c r="F68" s="10"/>
      <c r="G68" s="18" t="s">
        <v>41</v>
      </c>
      <c r="H68" s="18"/>
      <c r="I68" s="18"/>
      <c r="J68" s="18"/>
      <c r="K68" s="112"/>
      <c r="L68" s="112"/>
      <c r="M68" s="112"/>
      <c r="N68" s="112"/>
      <c r="O68" s="112"/>
      <c r="P68" s="112"/>
      <c r="Q68" s="112"/>
      <c r="R68" s="112"/>
      <c r="S68" s="112"/>
      <c r="T68" s="112"/>
      <c r="U68" s="112"/>
    </row>
    <row r="69" spans="1:21" customFormat="1" ht="14.4" x14ac:dyDescent="0.3">
      <c r="A69" s="42"/>
      <c r="B69" s="10"/>
      <c r="C69" s="10"/>
      <c r="D69" s="10"/>
      <c r="E69" s="10"/>
      <c r="F69" s="10"/>
      <c r="G69" s="10"/>
      <c r="H69" s="10"/>
      <c r="I69" s="10"/>
      <c r="J69" s="10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</row>
    <row r="70" spans="1:21" customFormat="1" ht="14.4" x14ac:dyDescent="0.3">
      <c r="A70" s="42"/>
      <c r="B70" s="10"/>
      <c r="C70" s="10"/>
      <c r="D70" s="17" t="s">
        <v>50</v>
      </c>
      <c r="E70" s="17"/>
      <c r="F70" s="10"/>
      <c r="G70" s="18" t="s">
        <v>41</v>
      </c>
      <c r="H70" s="18"/>
      <c r="I70" s="18"/>
      <c r="J70" s="18"/>
      <c r="K70" s="112"/>
      <c r="L70" s="112"/>
      <c r="M70" s="112"/>
      <c r="N70" s="112"/>
      <c r="O70" s="112"/>
      <c r="P70" s="112"/>
      <c r="Q70" s="112"/>
      <c r="R70" s="112"/>
      <c r="S70" s="112"/>
      <c r="T70" s="112"/>
      <c r="U70" s="112"/>
    </row>
    <row r="71" spans="1:21" customFormat="1" ht="14.4" x14ac:dyDescent="0.3">
      <c r="A71" s="42"/>
      <c r="B71" s="10"/>
      <c r="C71" s="10"/>
      <c r="D71" s="10"/>
      <c r="E71" s="10"/>
      <c r="F71" s="10"/>
      <c r="G71" s="10"/>
      <c r="H71" s="10"/>
      <c r="I71" s="10"/>
      <c r="J71" s="10"/>
      <c r="K71" s="93"/>
      <c r="L71" s="93"/>
      <c r="M71" s="93"/>
      <c r="N71" s="93"/>
      <c r="O71" s="93"/>
      <c r="P71" s="93"/>
      <c r="Q71" s="93"/>
      <c r="R71" s="93"/>
      <c r="S71" s="93"/>
      <c r="T71" s="93"/>
      <c r="U71" s="93"/>
    </row>
    <row r="72" spans="1:21" customFormat="1" ht="14.4" x14ac:dyDescent="0.3">
      <c r="A72" s="42"/>
      <c r="B72" s="10"/>
      <c r="C72" s="10"/>
      <c r="D72" s="15" t="s">
        <v>51</v>
      </c>
      <c r="E72" s="10"/>
      <c r="F72" s="10"/>
      <c r="G72" s="16" t="s">
        <v>41</v>
      </c>
      <c r="H72" s="16"/>
      <c r="I72" s="16"/>
      <c r="J72" s="16"/>
      <c r="K72" s="93"/>
      <c r="L72" s="93"/>
      <c r="M72" s="93"/>
      <c r="N72" s="93"/>
      <c r="O72" s="93"/>
      <c r="P72" s="93"/>
      <c r="Q72" s="93"/>
      <c r="R72" s="93"/>
      <c r="S72" s="93"/>
      <c r="T72" s="93"/>
      <c r="U72" s="93"/>
    </row>
    <row r="73" spans="1:21" customFormat="1" ht="15" thickBot="1" x14ac:dyDescent="0.35">
      <c r="A73" s="42"/>
      <c r="B73" s="10"/>
      <c r="C73" s="10"/>
      <c r="D73" s="15" t="s">
        <v>169</v>
      </c>
      <c r="E73" s="10"/>
      <c r="F73" s="10"/>
      <c r="G73" s="16" t="s">
        <v>41</v>
      </c>
      <c r="H73" s="110"/>
      <c r="I73" s="110"/>
      <c r="J73" s="110"/>
      <c r="K73" s="109"/>
      <c r="L73" s="109"/>
      <c r="M73" s="109"/>
      <c r="N73" s="109"/>
      <c r="O73" s="109"/>
      <c r="P73" s="109"/>
      <c r="Q73" s="109"/>
      <c r="R73" s="109"/>
      <c r="S73" s="109"/>
      <c r="T73" s="109"/>
      <c r="U73" s="109"/>
    </row>
    <row r="74" spans="1:21" customFormat="1" ht="14.4" x14ac:dyDescent="0.3">
      <c r="A74" s="42"/>
      <c r="B74" s="10"/>
      <c r="C74" s="10"/>
      <c r="D74" s="17" t="s">
        <v>52</v>
      </c>
      <c r="E74" s="17"/>
      <c r="F74" s="10"/>
      <c r="G74" s="18" t="s">
        <v>41</v>
      </c>
      <c r="H74" s="18"/>
      <c r="I74" s="18"/>
      <c r="J74" s="18"/>
      <c r="K74" s="112"/>
      <c r="L74" s="112"/>
      <c r="M74" s="112"/>
      <c r="N74" s="112"/>
      <c r="O74" s="112"/>
      <c r="P74" s="112"/>
      <c r="Q74" s="112"/>
      <c r="R74" s="112"/>
      <c r="S74" s="112"/>
      <c r="T74" s="112"/>
      <c r="U74" s="112"/>
    </row>
    <row r="75" spans="1:21" customFormat="1" ht="14.4" x14ac:dyDescent="0.3">
      <c r="A75" s="42"/>
      <c r="B75" s="10"/>
      <c r="C75" s="10"/>
      <c r="D75" s="10"/>
      <c r="E75" s="10"/>
      <c r="F75" s="10"/>
      <c r="G75" s="10"/>
      <c r="H75" s="10"/>
      <c r="I75" s="10"/>
      <c r="J75" s="10"/>
      <c r="K75" s="93"/>
      <c r="L75" s="93"/>
      <c r="M75" s="93"/>
      <c r="N75" s="93"/>
      <c r="O75" s="93"/>
      <c r="P75" s="93"/>
      <c r="Q75" s="93"/>
      <c r="R75" s="93"/>
      <c r="S75" s="93"/>
      <c r="T75" s="93"/>
      <c r="U75" s="93"/>
    </row>
    <row r="76" spans="1:21" customFormat="1" ht="14.4" x14ac:dyDescent="0.3">
      <c r="A76" s="42"/>
      <c r="B76" s="10"/>
      <c r="C76" s="10"/>
      <c r="D76" s="15" t="s">
        <v>53</v>
      </c>
      <c r="E76" s="10"/>
      <c r="F76" s="10"/>
      <c r="G76" s="16" t="s">
        <v>41</v>
      </c>
      <c r="H76" s="16"/>
      <c r="I76" s="16"/>
      <c r="J76" s="16"/>
      <c r="K76" s="93"/>
      <c r="L76" s="93"/>
      <c r="M76" s="93"/>
      <c r="N76" s="93"/>
      <c r="O76" s="93"/>
      <c r="P76" s="93"/>
      <c r="Q76" s="93"/>
      <c r="R76" s="93"/>
      <c r="S76" s="93"/>
      <c r="T76" s="93"/>
      <c r="U76" s="93"/>
    </row>
    <row r="77" spans="1:21" customFormat="1" ht="14.4" x14ac:dyDescent="0.3">
      <c r="A77" s="42"/>
      <c r="B77" s="10"/>
      <c r="C77" s="10"/>
      <c r="D77" s="15" t="s">
        <v>54</v>
      </c>
      <c r="E77" s="10"/>
      <c r="F77" s="10"/>
      <c r="G77" s="16" t="s">
        <v>41</v>
      </c>
      <c r="H77" s="16"/>
      <c r="I77" s="16"/>
      <c r="J77" s="16"/>
      <c r="K77" s="93"/>
      <c r="L77" s="93"/>
      <c r="M77" s="93"/>
      <c r="N77" s="93"/>
      <c r="O77" s="93"/>
      <c r="P77" s="93"/>
      <c r="Q77" s="93"/>
      <c r="R77" s="93"/>
      <c r="S77" s="93"/>
      <c r="T77" s="93"/>
      <c r="U77" s="93"/>
    </row>
    <row r="78" spans="1:21" customFormat="1" ht="14.4" x14ac:dyDescent="0.3">
      <c r="A78" s="42"/>
      <c r="B78" s="10"/>
      <c r="C78" s="10"/>
      <c r="D78" s="15" t="s">
        <v>170</v>
      </c>
      <c r="E78" s="10"/>
      <c r="F78" s="10"/>
      <c r="G78" s="16" t="s">
        <v>41</v>
      </c>
      <c r="H78" s="16"/>
      <c r="I78" s="16"/>
      <c r="J78" s="16"/>
      <c r="K78" s="93"/>
      <c r="L78" s="93"/>
      <c r="M78" s="93"/>
      <c r="N78" s="93"/>
      <c r="O78" s="93"/>
      <c r="P78" s="93"/>
      <c r="Q78" s="93"/>
      <c r="R78" s="93"/>
      <c r="S78" s="93"/>
      <c r="T78" s="93"/>
      <c r="U78" s="93"/>
    </row>
    <row r="79" spans="1:21" customFormat="1" ht="15" thickBot="1" x14ac:dyDescent="0.35">
      <c r="A79" s="42"/>
      <c r="B79" s="10"/>
      <c r="C79" s="10"/>
      <c r="D79" s="15" t="s">
        <v>171</v>
      </c>
      <c r="E79" s="10"/>
      <c r="F79" s="10"/>
      <c r="G79" s="16" t="s">
        <v>41</v>
      </c>
      <c r="H79" s="110"/>
      <c r="I79" s="110"/>
      <c r="J79" s="110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</row>
    <row r="80" spans="1:21" customFormat="1" ht="14.4" x14ac:dyDescent="0.3">
      <c r="A80" s="42"/>
      <c r="B80" s="10"/>
      <c r="C80" s="10"/>
      <c r="D80" s="17" t="s">
        <v>55</v>
      </c>
      <c r="E80" s="17"/>
      <c r="F80" s="10"/>
      <c r="G80" s="18" t="s">
        <v>41</v>
      </c>
      <c r="H80" s="18"/>
      <c r="I80" s="18"/>
      <c r="J80" s="18"/>
      <c r="K80" s="112"/>
      <c r="L80" s="112"/>
      <c r="M80" s="112"/>
      <c r="N80" s="112"/>
      <c r="O80" s="112"/>
      <c r="P80" s="112"/>
      <c r="Q80" s="112"/>
      <c r="R80" s="112"/>
      <c r="S80" s="112"/>
      <c r="T80" s="112"/>
      <c r="U80" s="112"/>
    </row>
    <row r="81" spans="1:27" customFormat="1" ht="14.4" x14ac:dyDescent="0.3">
      <c r="A81" s="42"/>
      <c r="B81" s="10"/>
      <c r="C81" s="10"/>
      <c r="D81" s="10"/>
      <c r="E81" s="10"/>
      <c r="F81" s="10"/>
      <c r="G81" s="10"/>
      <c r="H81" s="10"/>
      <c r="I81" s="10"/>
      <c r="J81" s="10"/>
      <c r="K81" s="93"/>
      <c r="L81" s="93"/>
      <c r="M81" s="93"/>
      <c r="N81" s="93"/>
      <c r="O81" s="93"/>
      <c r="P81" s="93"/>
      <c r="Q81" s="93"/>
      <c r="R81" s="93"/>
      <c r="S81" s="93"/>
      <c r="T81" s="93"/>
      <c r="U81" s="93"/>
    </row>
    <row r="82" spans="1:27" customFormat="1" ht="14.4" x14ac:dyDescent="0.3">
      <c r="A82" s="42"/>
      <c r="B82" s="10"/>
      <c r="C82" s="10"/>
      <c r="D82" s="15" t="s">
        <v>56</v>
      </c>
      <c r="E82" s="10"/>
      <c r="F82" s="10"/>
      <c r="G82" s="16" t="s">
        <v>41</v>
      </c>
      <c r="H82" s="16"/>
      <c r="I82" s="16"/>
      <c r="J82" s="16"/>
      <c r="K82" s="93"/>
      <c r="L82" s="93"/>
      <c r="M82" s="93"/>
      <c r="N82" s="93"/>
      <c r="O82" s="93"/>
      <c r="P82" s="93"/>
      <c r="Q82" s="93"/>
      <c r="R82" s="93"/>
      <c r="S82" s="93"/>
      <c r="T82" s="93"/>
      <c r="U82" s="93"/>
    </row>
    <row r="83" spans="1:27" customFormat="1" ht="14.4" x14ac:dyDescent="0.3">
      <c r="A83" s="42"/>
      <c r="B83" s="10"/>
      <c r="C83" s="10"/>
      <c r="D83" s="10"/>
      <c r="E83" s="10"/>
      <c r="F83" s="10"/>
      <c r="G83" s="10"/>
      <c r="H83" s="10"/>
      <c r="I83" s="10"/>
      <c r="J83" s="10"/>
      <c r="K83" s="93"/>
      <c r="L83" s="93"/>
      <c r="M83" s="93"/>
      <c r="N83" s="93"/>
      <c r="O83" s="93"/>
      <c r="P83" s="93"/>
      <c r="Q83" s="93"/>
      <c r="R83" s="93"/>
      <c r="S83" s="93"/>
      <c r="T83" s="93"/>
      <c r="U83" s="93"/>
    </row>
    <row r="84" spans="1:27" customFormat="1" ht="14.4" x14ac:dyDescent="0.3">
      <c r="A84" s="42"/>
      <c r="B84" s="10"/>
      <c r="C84" s="10"/>
      <c r="D84" s="17" t="s">
        <v>57</v>
      </c>
      <c r="E84" s="17"/>
      <c r="F84" s="10"/>
      <c r="G84" s="18" t="s">
        <v>41</v>
      </c>
      <c r="H84" s="18"/>
      <c r="I84" s="18"/>
      <c r="J84" s="18"/>
      <c r="K84" s="112"/>
      <c r="L84" s="112"/>
      <c r="M84" s="112"/>
      <c r="N84" s="112"/>
      <c r="O84" s="112"/>
      <c r="P84" s="112"/>
      <c r="Q84" s="112"/>
      <c r="R84" s="112"/>
      <c r="S84" s="112"/>
      <c r="T84" s="112"/>
      <c r="U84" s="112"/>
    </row>
    <row r="85" spans="1:27" customFormat="1" ht="14.4" x14ac:dyDescent="0.3">
      <c r="A85" s="42"/>
      <c r="B85" s="10"/>
      <c r="C85" s="10"/>
      <c r="D85" s="10"/>
      <c r="E85" s="10"/>
      <c r="F85" s="10"/>
      <c r="G85" s="10"/>
      <c r="H85" s="10"/>
      <c r="I85" s="10"/>
      <c r="J85" s="10"/>
      <c r="K85" s="93"/>
      <c r="L85" s="93"/>
      <c r="M85" s="93"/>
      <c r="N85" s="93"/>
      <c r="O85" s="93"/>
      <c r="P85" s="93"/>
      <c r="Q85" s="93"/>
      <c r="R85" s="93"/>
      <c r="S85" s="93"/>
      <c r="T85" s="93"/>
      <c r="U85" s="93"/>
    </row>
    <row r="86" spans="1:27" customFormat="1" ht="14.4" x14ac:dyDescent="0.3">
      <c r="A86" s="43">
        <f>SUM(K86:U86)</f>
        <v>0</v>
      </c>
      <c r="B86" s="10"/>
      <c r="C86" s="10"/>
      <c r="D86" s="15" t="s">
        <v>25</v>
      </c>
      <c r="E86" s="10"/>
      <c r="F86" s="10"/>
      <c r="G86" s="16" t="s">
        <v>10</v>
      </c>
      <c r="H86" s="18"/>
      <c r="I86" s="18"/>
      <c r="J86" s="18"/>
      <c r="K86" s="93"/>
      <c r="L86" s="93"/>
      <c r="M86" s="93"/>
      <c r="N86" s="93"/>
      <c r="O86" s="93"/>
      <c r="P86" s="93"/>
      <c r="Q86" s="93"/>
      <c r="R86" s="93"/>
      <c r="S86" s="93"/>
      <c r="T86" s="93"/>
      <c r="U86" s="93"/>
    </row>
    <row r="87" spans="1:27" customFormat="1" ht="14.4" x14ac:dyDescent="0.3">
      <c r="A87" s="42"/>
      <c r="B87" s="10"/>
      <c r="C87" s="10"/>
      <c r="D87" s="10"/>
      <c r="E87" s="10"/>
      <c r="F87" s="10"/>
      <c r="G87" s="10"/>
      <c r="H87" s="10"/>
      <c r="I87" s="10"/>
      <c r="J87" s="10"/>
      <c r="K87" s="94"/>
      <c r="L87" s="94"/>
      <c r="M87" s="94"/>
      <c r="N87" s="94"/>
      <c r="O87" s="94"/>
      <c r="P87" s="94"/>
      <c r="Q87" s="94"/>
      <c r="R87" s="94"/>
      <c r="S87" s="94"/>
      <c r="T87" s="94"/>
      <c r="U87" s="94"/>
    </row>
    <row r="88" spans="1:27" x14ac:dyDescent="0.2">
      <c r="A88" s="99"/>
      <c r="K88" s="70"/>
      <c r="L88" s="70"/>
      <c r="M88" s="70"/>
      <c r="N88" s="70"/>
      <c r="O88" s="70"/>
      <c r="P88" s="70"/>
      <c r="Q88" s="70"/>
      <c r="R88" s="70"/>
      <c r="S88" s="70"/>
      <c r="T88" s="70"/>
      <c r="U88" s="70"/>
    </row>
    <row r="89" spans="1:27" x14ac:dyDescent="0.2">
      <c r="A89" s="99"/>
      <c r="B89" s="40">
        <v>3</v>
      </c>
      <c r="D89" s="12" t="s">
        <v>5</v>
      </c>
      <c r="E89" s="13"/>
      <c r="F89" s="13"/>
      <c r="G89" s="14" t="s">
        <v>9</v>
      </c>
      <c r="H89" s="14"/>
      <c r="I89" s="14"/>
      <c r="J89" s="14"/>
      <c r="K89" s="90"/>
      <c r="L89" s="90"/>
      <c r="M89" s="90"/>
      <c r="N89" s="90"/>
      <c r="O89" s="90"/>
      <c r="P89" s="90"/>
      <c r="Q89" s="90"/>
      <c r="R89" s="90"/>
      <c r="S89" s="90"/>
      <c r="T89" s="90"/>
      <c r="U89" s="91"/>
    </row>
    <row r="90" spans="1:27" x14ac:dyDescent="0.2">
      <c r="A90" s="42"/>
      <c r="B90" s="10"/>
      <c r="C90" s="10"/>
      <c r="D90" s="10"/>
      <c r="E90" s="10"/>
      <c r="F90" s="10"/>
      <c r="G90" s="10"/>
      <c r="H90" s="10"/>
      <c r="I90" s="10"/>
      <c r="J90" s="10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0"/>
      <c r="W90" s="10"/>
      <c r="X90" s="10"/>
      <c r="Y90" s="10"/>
      <c r="Z90" s="10"/>
      <c r="AA90" s="10"/>
    </row>
    <row r="91" spans="1:27" ht="14.4" x14ac:dyDescent="0.3">
      <c r="A91" s="42"/>
      <c r="B91" s="10"/>
      <c r="C91" s="10"/>
      <c r="D91" s="15" t="s">
        <v>58</v>
      </c>
      <c r="E91" s="10"/>
      <c r="F91" s="10"/>
      <c r="G91" s="16" t="s">
        <v>10</v>
      </c>
      <c r="H91" s="16"/>
      <c r="I91" s="16"/>
      <c r="J91" s="16"/>
      <c r="K91" s="93"/>
      <c r="L91" s="93"/>
      <c r="M91" s="93"/>
      <c r="N91" s="93"/>
      <c r="O91" s="93"/>
      <c r="P91" s="93"/>
      <c r="Q91" s="93"/>
      <c r="R91" s="93"/>
      <c r="S91" s="93"/>
      <c r="T91" s="93"/>
      <c r="U91" s="93"/>
      <c r="V91"/>
      <c r="W91" s="53">
        <f>+W25</f>
        <v>0</v>
      </c>
      <c r="X91" s="53">
        <f>+X25</f>
        <v>0</v>
      </c>
      <c r="Y91" s="53">
        <f>+Y25</f>
        <v>0</v>
      </c>
      <c r="Z91" s="53">
        <f>+Z25</f>
        <v>0</v>
      </c>
      <c r="AA91" s="10"/>
    </row>
    <row r="92" spans="1:27" ht="14.4" x14ac:dyDescent="0.3">
      <c r="A92" s="42"/>
      <c r="B92" s="10"/>
      <c r="C92" s="10"/>
      <c r="D92" s="15" t="s">
        <v>172</v>
      </c>
      <c r="E92" s="10"/>
      <c r="F92" s="10"/>
      <c r="G92" s="16" t="s">
        <v>10</v>
      </c>
      <c r="H92" s="16"/>
      <c r="I92" s="16"/>
      <c r="J92" s="16"/>
      <c r="K92" s="93"/>
      <c r="L92" s="93"/>
      <c r="M92" s="93"/>
      <c r="N92" s="93"/>
      <c r="O92" s="93"/>
      <c r="P92" s="93"/>
      <c r="Q92" s="93"/>
      <c r="R92" s="93"/>
      <c r="S92" s="93"/>
      <c r="T92" s="93"/>
      <c r="U92" s="93"/>
      <c r="V92"/>
      <c r="W92" s="53"/>
      <c r="X92" s="53"/>
      <c r="Y92" s="53"/>
      <c r="Z92" s="53"/>
      <c r="AA92" s="10"/>
    </row>
    <row r="93" spans="1:27" ht="14.4" x14ac:dyDescent="0.3">
      <c r="A93" s="42"/>
      <c r="B93" s="10"/>
      <c r="C93" s="10"/>
      <c r="D93" s="15" t="s">
        <v>59</v>
      </c>
      <c r="E93" s="10"/>
      <c r="F93" s="10"/>
      <c r="G93" s="16" t="s">
        <v>10</v>
      </c>
      <c r="H93" s="16"/>
      <c r="I93" s="16"/>
      <c r="J93" s="16"/>
      <c r="K93" s="93"/>
      <c r="L93" s="93"/>
      <c r="M93" s="93"/>
      <c r="N93" s="93"/>
      <c r="O93" s="93"/>
      <c r="P93" s="93"/>
      <c r="Q93" s="93"/>
      <c r="R93" s="93"/>
      <c r="S93" s="93"/>
      <c r="T93" s="93"/>
      <c r="U93" s="93"/>
      <c r="V93"/>
      <c r="W93" s="53">
        <f>+W38</f>
        <v>0</v>
      </c>
      <c r="X93" s="53">
        <f>+X38</f>
        <v>0</v>
      </c>
      <c r="Y93" s="53">
        <f>+Y38</f>
        <v>0</v>
      </c>
      <c r="Z93" s="53">
        <f>+Z38</f>
        <v>0</v>
      </c>
      <c r="AA93" s="10"/>
    </row>
    <row r="94" spans="1:27" ht="14.4" x14ac:dyDescent="0.3">
      <c r="A94" s="42"/>
      <c r="B94" s="10"/>
      <c r="C94" s="10"/>
      <c r="D94" s="15" t="s">
        <v>60</v>
      </c>
      <c r="E94" s="10"/>
      <c r="F94" s="10"/>
      <c r="G94" s="16" t="s">
        <v>10</v>
      </c>
      <c r="H94" s="16"/>
      <c r="I94" s="16"/>
      <c r="J94" s="16"/>
      <c r="K94" s="93"/>
      <c r="L94" s="93"/>
      <c r="M94" s="93"/>
      <c r="N94" s="93"/>
      <c r="O94" s="93"/>
      <c r="P94" s="93"/>
      <c r="Q94" s="93"/>
      <c r="R94" s="93"/>
      <c r="S94" s="93"/>
      <c r="T94" s="93"/>
      <c r="U94" s="93"/>
      <c r="V94"/>
      <c r="W94" s="53" t="e">
        <f>-#REF!</f>
        <v>#REF!</v>
      </c>
      <c r="X94" s="53" t="e">
        <f>-#REF!</f>
        <v>#REF!</v>
      </c>
      <c r="Y94" s="53" t="e">
        <f>-#REF!</f>
        <v>#REF!</v>
      </c>
      <c r="Z94" s="53" t="e">
        <f>-#REF!</f>
        <v>#REF!</v>
      </c>
      <c r="AA94" s="10"/>
    </row>
    <row r="95" spans="1:27" ht="15" thickBot="1" x14ac:dyDescent="0.35">
      <c r="A95" s="42"/>
      <c r="B95" s="10"/>
      <c r="C95" s="10"/>
      <c r="D95" s="15" t="s">
        <v>61</v>
      </c>
      <c r="E95" s="10"/>
      <c r="F95" s="10"/>
      <c r="G95" s="16" t="s">
        <v>10</v>
      </c>
      <c r="H95" s="110"/>
      <c r="I95" s="110"/>
      <c r="J95" s="110"/>
      <c r="K95" s="109"/>
      <c r="L95" s="109"/>
      <c r="M95" s="109"/>
      <c r="N95" s="109"/>
      <c r="O95" s="109"/>
      <c r="P95" s="109"/>
      <c r="Q95" s="109"/>
      <c r="R95" s="109"/>
      <c r="S95" s="109"/>
      <c r="T95" s="109"/>
      <c r="U95" s="109"/>
      <c r="V95"/>
      <c r="W95" s="53" t="e">
        <f>+#REF!</f>
        <v>#REF!</v>
      </c>
      <c r="X95" s="53" t="e">
        <f>+#REF!</f>
        <v>#REF!</v>
      </c>
      <c r="Y95" s="53" t="e">
        <f>+#REF!</f>
        <v>#REF!</v>
      </c>
      <c r="Z95" s="53" t="e">
        <f>+#REF!</f>
        <v>#REF!</v>
      </c>
      <c r="AA95" s="10"/>
    </row>
    <row r="96" spans="1:27" ht="14.4" x14ac:dyDescent="0.3">
      <c r="A96" s="42"/>
      <c r="B96" s="10"/>
      <c r="C96" s="10"/>
      <c r="D96" s="17" t="s">
        <v>62</v>
      </c>
      <c r="E96" s="17"/>
      <c r="F96" s="10"/>
      <c r="G96" s="18" t="s">
        <v>41</v>
      </c>
      <c r="H96" s="18"/>
      <c r="I96" s="18"/>
      <c r="J96" s="18"/>
      <c r="K96" s="112"/>
      <c r="L96" s="112"/>
      <c r="M96" s="112"/>
      <c r="N96" s="112"/>
      <c r="O96" s="112"/>
      <c r="P96" s="112"/>
      <c r="Q96" s="112"/>
      <c r="R96" s="112"/>
      <c r="S96" s="112"/>
      <c r="T96" s="112"/>
      <c r="U96" s="112"/>
      <c r="V96"/>
      <c r="W96" s="54" t="e">
        <f t="shared" ref="W96:Z96" si="6">+SUM(W91:W95)</f>
        <v>#REF!</v>
      </c>
      <c r="X96" s="54" t="e">
        <f t="shared" si="6"/>
        <v>#REF!</v>
      </c>
      <c r="Y96" s="54" t="e">
        <f t="shared" si="6"/>
        <v>#REF!</v>
      </c>
      <c r="Z96" s="54" t="e">
        <f t="shared" si="6"/>
        <v>#REF!</v>
      </c>
      <c r="AA96" s="10"/>
    </row>
    <row r="97" spans="1:27" ht="15" thickBot="1" x14ac:dyDescent="0.35">
      <c r="A97" s="42"/>
      <c r="B97" s="10"/>
      <c r="C97" s="10"/>
      <c r="D97" s="15" t="s">
        <v>63</v>
      </c>
      <c r="E97" s="10"/>
      <c r="F97" s="10"/>
      <c r="G97" s="16" t="s">
        <v>10</v>
      </c>
      <c r="H97" s="110"/>
      <c r="I97" s="110"/>
      <c r="J97" s="110"/>
      <c r="K97" s="109"/>
      <c r="L97" s="109"/>
      <c r="M97" s="109"/>
      <c r="N97" s="109"/>
      <c r="O97" s="109"/>
      <c r="P97" s="109"/>
      <c r="Q97" s="109"/>
      <c r="R97" s="109"/>
      <c r="S97" s="109"/>
      <c r="T97" s="109"/>
      <c r="U97" s="109"/>
      <c r="V97"/>
      <c r="W97" s="53">
        <f>+W35</f>
        <v>0</v>
      </c>
      <c r="X97" s="53">
        <f>+X35</f>
        <v>0</v>
      </c>
      <c r="Y97" s="53">
        <f>+Y35</f>
        <v>0</v>
      </c>
      <c r="Z97" s="53">
        <f>+Z35</f>
        <v>0</v>
      </c>
      <c r="AA97" s="10"/>
    </row>
    <row r="98" spans="1:27" ht="14.4" x14ac:dyDescent="0.3">
      <c r="A98" s="42"/>
      <c r="B98" s="10"/>
      <c r="C98" s="10"/>
      <c r="D98" s="17" t="s">
        <v>64</v>
      </c>
      <c r="E98" s="17"/>
      <c r="F98" s="10"/>
      <c r="G98" s="18" t="s">
        <v>41</v>
      </c>
      <c r="H98" s="18"/>
      <c r="I98" s="18"/>
      <c r="J98" s="18"/>
      <c r="K98" s="112"/>
      <c r="L98" s="112"/>
      <c r="M98" s="112"/>
      <c r="N98" s="112"/>
      <c r="O98" s="112"/>
      <c r="P98" s="112"/>
      <c r="Q98" s="112"/>
      <c r="R98" s="112"/>
      <c r="S98" s="112"/>
      <c r="T98" s="112"/>
      <c r="U98" s="112"/>
      <c r="V98"/>
      <c r="W98" s="54" t="e">
        <f t="shared" ref="W98:Y98" si="7">+W96+W97</f>
        <v>#REF!</v>
      </c>
      <c r="X98" s="54" t="e">
        <f t="shared" si="7"/>
        <v>#REF!</v>
      </c>
      <c r="Y98" s="54" t="e">
        <f t="shared" si="7"/>
        <v>#REF!</v>
      </c>
      <c r="Z98" s="54" t="e">
        <f>+Z96+Z97</f>
        <v>#REF!</v>
      </c>
      <c r="AA98" s="10"/>
    </row>
    <row r="99" spans="1:27" ht="15" thickBot="1" x14ac:dyDescent="0.35">
      <c r="A99" s="42"/>
      <c r="B99" s="10"/>
      <c r="C99" s="10"/>
      <c r="D99" s="15" t="s">
        <v>65</v>
      </c>
      <c r="E99" s="10"/>
      <c r="F99" s="10"/>
      <c r="G99" s="16" t="s">
        <v>10</v>
      </c>
      <c r="H99" s="110"/>
      <c r="I99" s="110"/>
      <c r="J99" s="110"/>
      <c r="K99" s="109"/>
      <c r="L99" s="109"/>
      <c r="M99" s="109"/>
      <c r="N99" s="109"/>
      <c r="O99" s="109"/>
      <c r="P99" s="109"/>
      <c r="Q99" s="109"/>
      <c r="R99" s="109"/>
      <c r="S99" s="109"/>
      <c r="T99" s="109"/>
      <c r="U99" s="109"/>
      <c r="V99"/>
      <c r="W99" s="53">
        <f>+W320</f>
        <v>0</v>
      </c>
      <c r="X99" s="53">
        <f>+X320</f>
        <v>0</v>
      </c>
      <c r="Y99" s="53">
        <f>+Y320</f>
        <v>0</v>
      </c>
      <c r="Z99" s="53">
        <f>+Z320</f>
        <v>0</v>
      </c>
      <c r="AA99" s="10"/>
    </row>
    <row r="100" spans="1:27" ht="14.4" x14ac:dyDescent="0.3">
      <c r="A100" s="42"/>
      <c r="B100" s="10"/>
      <c r="C100" s="10"/>
      <c r="D100" s="17" t="s">
        <v>66</v>
      </c>
      <c r="E100" s="17"/>
      <c r="F100" s="10"/>
      <c r="G100" s="18" t="s">
        <v>41</v>
      </c>
      <c r="H100" s="18"/>
      <c r="I100" s="18"/>
      <c r="J100" s="18"/>
      <c r="K100" s="112"/>
      <c r="L100" s="112"/>
      <c r="M100" s="112"/>
      <c r="N100" s="112"/>
      <c r="O100" s="112"/>
      <c r="P100" s="112"/>
      <c r="Q100" s="112"/>
      <c r="R100" s="112"/>
      <c r="S100" s="112"/>
      <c r="T100" s="112"/>
      <c r="U100" s="112"/>
      <c r="V100"/>
      <c r="W100" s="54" t="e">
        <f t="shared" ref="W100:Z100" si="8">+W98+W99</f>
        <v>#REF!</v>
      </c>
      <c r="X100" s="54" t="e">
        <f t="shared" si="8"/>
        <v>#REF!</v>
      </c>
      <c r="Y100" s="54" t="e">
        <f t="shared" si="8"/>
        <v>#REF!</v>
      </c>
      <c r="Z100" s="54" t="e">
        <f t="shared" si="8"/>
        <v>#REF!</v>
      </c>
      <c r="AA100" s="10"/>
    </row>
    <row r="101" spans="1:27" ht="14.4" x14ac:dyDescent="0.3">
      <c r="A101" s="42"/>
      <c r="B101" s="10"/>
      <c r="C101" s="10"/>
      <c r="D101" s="15" t="s">
        <v>67</v>
      </c>
      <c r="E101" s="10"/>
      <c r="F101" s="10"/>
      <c r="G101" s="16" t="s">
        <v>10</v>
      </c>
      <c r="H101" s="16"/>
      <c r="I101" s="16"/>
      <c r="J101" s="16"/>
      <c r="K101" s="93"/>
      <c r="L101" s="93"/>
      <c r="M101" s="93"/>
      <c r="N101" s="93"/>
      <c r="O101" s="93"/>
      <c r="P101" s="93"/>
      <c r="Q101" s="93"/>
      <c r="R101" s="93"/>
      <c r="S101" s="93"/>
      <c r="T101" s="93"/>
      <c r="U101" s="93"/>
      <c r="V101"/>
      <c r="W101" s="53" t="e">
        <f>+#REF!</f>
        <v>#REF!</v>
      </c>
      <c r="X101" s="53" t="e">
        <f>+#REF!</f>
        <v>#REF!</v>
      </c>
      <c r="Y101" s="53" t="e">
        <f>+#REF!</f>
        <v>#REF!</v>
      </c>
      <c r="Z101" s="53" t="e">
        <f>+#REF!</f>
        <v>#REF!</v>
      </c>
      <c r="AA101" s="10"/>
    </row>
    <row r="102" spans="1:27" ht="15" thickBot="1" x14ac:dyDescent="0.35">
      <c r="A102" s="42"/>
      <c r="B102" s="10"/>
      <c r="C102" s="10"/>
      <c r="D102" s="15" t="s">
        <v>68</v>
      </c>
      <c r="E102" s="10"/>
      <c r="F102" s="10"/>
      <c r="G102" s="16" t="s">
        <v>10</v>
      </c>
      <c r="H102" s="110"/>
      <c r="I102" s="110"/>
      <c r="J102" s="110"/>
      <c r="K102" s="109"/>
      <c r="L102" s="109"/>
      <c r="M102" s="109"/>
      <c r="N102" s="109"/>
      <c r="O102" s="109"/>
      <c r="P102" s="109"/>
      <c r="Q102" s="109"/>
      <c r="R102" s="109"/>
      <c r="S102" s="109"/>
      <c r="T102" s="109"/>
      <c r="U102" s="109"/>
      <c r="V102"/>
      <c r="W102" s="55">
        <v>0</v>
      </c>
      <c r="X102" s="55">
        <v>0</v>
      </c>
      <c r="Y102" s="55">
        <v>0</v>
      </c>
      <c r="Z102" s="55">
        <v>0</v>
      </c>
      <c r="AA102" s="10"/>
    </row>
    <row r="103" spans="1:27" ht="14.4" x14ac:dyDescent="0.3">
      <c r="A103" s="42"/>
      <c r="B103" s="10"/>
      <c r="C103" s="10"/>
      <c r="D103" s="17" t="s">
        <v>69</v>
      </c>
      <c r="E103" s="17"/>
      <c r="F103" s="10"/>
      <c r="G103" s="18" t="s">
        <v>41</v>
      </c>
      <c r="H103" s="18"/>
      <c r="I103" s="18"/>
      <c r="J103" s="18"/>
      <c r="K103" s="112"/>
      <c r="L103" s="112"/>
      <c r="M103" s="112"/>
      <c r="N103" s="112"/>
      <c r="O103" s="112"/>
      <c r="P103" s="112"/>
      <c r="Q103" s="112"/>
      <c r="R103" s="112"/>
      <c r="S103" s="112"/>
      <c r="T103" s="112"/>
      <c r="U103" s="112"/>
      <c r="V103"/>
      <c r="W103" s="54" t="e">
        <f t="shared" ref="W103:Y103" si="9">+W100+W101+W102</f>
        <v>#REF!</v>
      </c>
      <c r="X103" s="54" t="e">
        <f t="shared" si="9"/>
        <v>#REF!</v>
      </c>
      <c r="Y103" s="54" t="e">
        <f t="shared" si="9"/>
        <v>#REF!</v>
      </c>
      <c r="Z103" s="54" t="e">
        <f>+Z100+Z101+Z102</f>
        <v>#REF!</v>
      </c>
      <c r="AA103" s="10"/>
    </row>
    <row r="104" spans="1:27" ht="14.4" x14ac:dyDescent="0.3">
      <c r="A104" s="42"/>
      <c r="B104" s="10"/>
      <c r="C104" s="10"/>
      <c r="D104" s="10"/>
      <c r="E104" s="10"/>
      <c r="F104" s="10"/>
      <c r="G104" s="10"/>
      <c r="H104" s="10"/>
      <c r="I104" s="10"/>
      <c r="J104" s="10"/>
      <c r="K104" s="93"/>
      <c r="L104" s="93"/>
      <c r="M104" s="93"/>
      <c r="N104" s="93"/>
      <c r="O104" s="93"/>
      <c r="P104" s="93"/>
      <c r="Q104" s="93"/>
      <c r="R104" s="93"/>
      <c r="S104" s="93"/>
      <c r="T104" s="93"/>
      <c r="U104" s="93"/>
      <c r="V104"/>
      <c r="W104" s="10"/>
      <c r="X104" s="10"/>
      <c r="Y104" s="10"/>
      <c r="Z104" s="10"/>
      <c r="AA104" s="10"/>
    </row>
    <row r="105" spans="1:27" ht="14.4" x14ac:dyDescent="0.3">
      <c r="A105" s="42"/>
      <c r="B105" s="10"/>
      <c r="C105" s="10"/>
      <c r="D105" s="17" t="s">
        <v>70</v>
      </c>
      <c r="E105" s="10"/>
      <c r="F105" s="10"/>
      <c r="G105" s="18" t="s">
        <v>10</v>
      </c>
      <c r="H105" s="18"/>
      <c r="I105" s="18"/>
      <c r="J105" s="18"/>
      <c r="K105" s="112"/>
      <c r="L105" s="112"/>
      <c r="M105" s="112"/>
      <c r="N105" s="112"/>
      <c r="O105" s="112"/>
      <c r="P105" s="112"/>
      <c r="Q105" s="112"/>
      <c r="R105" s="112"/>
      <c r="S105" s="112"/>
      <c r="T105" s="112"/>
      <c r="U105" s="112"/>
      <c r="V105"/>
      <c r="W105" s="56">
        <f t="shared" ref="W105:Z105" si="10">+V107</f>
        <v>0</v>
      </c>
      <c r="X105" s="56" t="e">
        <f t="shared" si="10"/>
        <v>#REF!</v>
      </c>
      <c r="Y105" s="56" t="e">
        <f t="shared" si="10"/>
        <v>#REF!</v>
      </c>
      <c r="Z105" s="57" t="e">
        <f t="shared" si="10"/>
        <v>#REF!</v>
      </c>
      <c r="AA105" s="10"/>
    </row>
    <row r="106" spans="1:27" ht="14.4" x14ac:dyDescent="0.3">
      <c r="A106" s="42"/>
      <c r="B106" s="10"/>
      <c r="C106" s="10"/>
      <c r="D106" s="15" t="s">
        <v>71</v>
      </c>
      <c r="E106" s="10"/>
      <c r="F106" s="10"/>
      <c r="G106" s="16" t="s">
        <v>10</v>
      </c>
      <c r="H106" s="16"/>
      <c r="I106" s="16"/>
      <c r="J106" s="16"/>
      <c r="K106" s="93"/>
      <c r="L106" s="93"/>
      <c r="M106" s="93"/>
      <c r="N106" s="93"/>
      <c r="O106" s="93"/>
      <c r="P106" s="93"/>
      <c r="Q106" s="93"/>
      <c r="R106" s="93"/>
      <c r="S106" s="93"/>
      <c r="T106" s="93"/>
      <c r="U106" s="93"/>
      <c r="V106"/>
      <c r="W106" s="53" t="e">
        <f t="shared" ref="W106:Z106" si="11">+W103</f>
        <v>#REF!</v>
      </c>
      <c r="X106" s="53" t="e">
        <f t="shared" si="11"/>
        <v>#REF!</v>
      </c>
      <c r="Y106" s="53" t="e">
        <f t="shared" si="11"/>
        <v>#REF!</v>
      </c>
      <c r="Z106" s="58" t="e">
        <f t="shared" si="11"/>
        <v>#REF!</v>
      </c>
      <c r="AA106" s="10"/>
    </row>
    <row r="107" spans="1:27" ht="14.4" x14ac:dyDescent="0.3">
      <c r="A107" s="42"/>
      <c r="B107" s="10"/>
      <c r="C107" s="10"/>
      <c r="D107" s="17" t="s">
        <v>72</v>
      </c>
      <c r="E107" s="17"/>
      <c r="F107" s="17"/>
      <c r="G107" s="18" t="s">
        <v>10</v>
      </c>
      <c r="H107" s="18"/>
      <c r="I107" s="18"/>
      <c r="J107" s="18"/>
      <c r="K107" s="112"/>
      <c r="L107" s="112"/>
      <c r="M107" s="112"/>
      <c r="N107" s="112"/>
      <c r="O107" s="112"/>
      <c r="P107" s="112"/>
      <c r="Q107" s="112"/>
      <c r="R107" s="112"/>
      <c r="S107" s="112"/>
      <c r="T107" s="112"/>
      <c r="U107" s="112"/>
      <c r="V107"/>
      <c r="W107" s="59" t="e">
        <f t="shared" ref="W107:Z107" si="12">+W105+W106</f>
        <v>#REF!</v>
      </c>
      <c r="X107" s="59" t="e">
        <f t="shared" si="12"/>
        <v>#REF!</v>
      </c>
      <c r="Y107" s="59" t="e">
        <f t="shared" si="12"/>
        <v>#REF!</v>
      </c>
      <c r="Z107" s="60" t="e">
        <f t="shared" si="12"/>
        <v>#REF!</v>
      </c>
      <c r="AA107" s="10"/>
    </row>
    <row r="108" spans="1:27" x14ac:dyDescent="0.2">
      <c r="A108" s="42"/>
      <c r="B108" s="10"/>
      <c r="C108" s="10"/>
      <c r="D108" s="10"/>
      <c r="E108" s="10"/>
      <c r="F108" s="10"/>
      <c r="G108" s="10"/>
      <c r="H108" s="10"/>
      <c r="I108" s="10"/>
      <c r="J108" s="10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0"/>
      <c r="W108" s="10"/>
      <c r="X108" s="10"/>
      <c r="Y108" s="10"/>
      <c r="Z108" s="10"/>
      <c r="AA108" s="10"/>
    </row>
    <row r="109" spans="1:27" x14ac:dyDescent="0.2">
      <c r="A109" s="99"/>
      <c r="B109" s="40">
        <v>4</v>
      </c>
      <c r="D109" s="12" t="s">
        <v>8</v>
      </c>
      <c r="E109" s="13"/>
      <c r="F109" s="13"/>
      <c r="G109" s="14" t="s">
        <v>9</v>
      </c>
      <c r="H109" s="14"/>
      <c r="I109" s="14"/>
      <c r="J109" s="14"/>
      <c r="K109" s="90"/>
      <c r="L109" s="90"/>
      <c r="M109" s="90"/>
      <c r="N109" s="90"/>
      <c r="O109" s="90"/>
      <c r="P109" s="90"/>
      <c r="Q109" s="90"/>
      <c r="R109" s="90"/>
      <c r="S109" s="90"/>
      <c r="T109" s="90"/>
      <c r="U109" s="91"/>
    </row>
    <row r="110" spans="1:27" x14ac:dyDescent="0.2">
      <c r="A110" s="99"/>
      <c r="K110" s="70"/>
      <c r="L110" s="70"/>
      <c r="M110" s="70"/>
      <c r="N110" s="70"/>
      <c r="O110" s="70"/>
      <c r="P110" s="70"/>
      <c r="Q110" s="70"/>
      <c r="R110" s="70"/>
      <c r="S110" s="70"/>
      <c r="T110" s="70"/>
      <c r="U110" s="70"/>
    </row>
    <row r="111" spans="1:27" ht="14.4" x14ac:dyDescent="0.3">
      <c r="A111" s="42"/>
      <c r="B111" s="41" t="s">
        <v>14</v>
      </c>
      <c r="C111" s="10"/>
      <c r="D111" s="31" t="s">
        <v>15</v>
      </c>
      <c r="E111" s="32"/>
      <c r="F111" s="32"/>
      <c r="G111" s="33" t="s">
        <v>9</v>
      </c>
      <c r="H111" s="33"/>
      <c r="I111" s="33"/>
      <c r="J111" s="33"/>
      <c r="K111" s="33"/>
      <c r="L111" s="33"/>
      <c r="M111" s="33"/>
      <c r="N111" s="33"/>
      <c r="O111" s="33"/>
      <c r="P111" s="73"/>
      <c r="Q111" s="73"/>
      <c r="R111" s="73"/>
      <c r="S111" s="73"/>
      <c r="T111" s="73"/>
      <c r="U111" s="73"/>
      <c r="V111"/>
      <c r="W111" s="32"/>
      <c r="X111" s="32"/>
      <c r="Y111" s="32"/>
      <c r="Z111" s="34"/>
      <c r="AA111" s="10"/>
    </row>
    <row r="112" spans="1:27" ht="14.4" x14ac:dyDescent="0.3">
      <c r="A112" s="100"/>
      <c r="B112" s="20"/>
      <c r="C112" s="21"/>
      <c r="D112" s="20"/>
      <c r="E112" s="19"/>
      <c r="F112" s="19"/>
      <c r="G112" s="20"/>
      <c r="H112" s="20"/>
      <c r="I112" s="20"/>
      <c r="J112" s="20"/>
      <c r="K112" s="92"/>
      <c r="L112" s="92"/>
      <c r="M112" s="92"/>
      <c r="N112" s="92"/>
      <c r="O112" s="92"/>
      <c r="P112" s="92"/>
      <c r="Q112" s="92"/>
      <c r="R112" s="92"/>
      <c r="S112" s="92"/>
      <c r="T112" s="92"/>
      <c r="U112" s="92"/>
      <c r="V112"/>
    </row>
    <row r="113" spans="1:22" ht="14.4" x14ac:dyDescent="0.3">
      <c r="A113" s="100"/>
      <c r="B113" s="20"/>
      <c r="C113" s="21"/>
      <c r="D113" s="23" t="s">
        <v>123</v>
      </c>
      <c r="E113" s="19"/>
      <c r="F113" s="19"/>
      <c r="G113" s="24" t="s">
        <v>10</v>
      </c>
      <c r="H113" s="24"/>
      <c r="I113" s="24"/>
      <c r="J113" s="24"/>
      <c r="K113" s="114">
        <v>100</v>
      </c>
      <c r="L113" s="114">
        <v>100</v>
      </c>
      <c r="M113" s="114">
        <v>100</v>
      </c>
      <c r="N113" s="114">
        <v>100</v>
      </c>
      <c r="O113" s="114">
        <v>100</v>
      </c>
      <c r="P113" s="115">
        <f t="shared" ref="P113:U113" si="13">P326</f>
        <v>100</v>
      </c>
      <c r="Q113" s="115">
        <f t="shared" si="13"/>
        <v>100</v>
      </c>
      <c r="R113" s="115">
        <f t="shared" si="13"/>
        <v>100</v>
      </c>
      <c r="S113" s="115">
        <f t="shared" si="13"/>
        <v>100</v>
      </c>
      <c r="T113" s="115">
        <f t="shared" si="13"/>
        <v>100</v>
      </c>
      <c r="U113" s="115">
        <f t="shared" si="13"/>
        <v>60</v>
      </c>
      <c r="V113"/>
    </row>
    <row r="114" spans="1:22" ht="14.4" x14ac:dyDescent="0.3">
      <c r="A114" s="100"/>
      <c r="B114" s="20"/>
      <c r="C114" s="21"/>
      <c r="D114" s="15" t="s">
        <v>122</v>
      </c>
      <c r="E114" s="10"/>
      <c r="F114" s="10"/>
      <c r="G114" s="16" t="s">
        <v>12</v>
      </c>
      <c r="H114" s="16"/>
      <c r="I114" s="16"/>
      <c r="J114" s="16"/>
      <c r="K114" s="26">
        <v>0.2</v>
      </c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/>
    </row>
    <row r="115" spans="1:22" ht="14.4" x14ac:dyDescent="0.3">
      <c r="A115" s="100"/>
      <c r="B115" s="20"/>
      <c r="C115" s="21"/>
      <c r="D115" s="15" t="s">
        <v>116</v>
      </c>
      <c r="E115" s="10"/>
      <c r="F115" s="10"/>
      <c r="G115" s="16" t="s">
        <v>12</v>
      </c>
      <c r="H115" s="16"/>
      <c r="I115" s="16"/>
      <c r="J115" s="1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/>
    </row>
    <row r="116" spans="1:22" ht="14.4" x14ac:dyDescent="0.3">
      <c r="A116" s="100"/>
      <c r="B116" s="20"/>
      <c r="C116" s="21"/>
      <c r="D116" s="15" t="s">
        <v>119</v>
      </c>
      <c r="E116" s="10"/>
      <c r="F116" s="10"/>
      <c r="G116" s="16" t="s">
        <v>12</v>
      </c>
      <c r="H116" s="16"/>
      <c r="I116" s="16"/>
      <c r="J116" s="1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/>
    </row>
    <row r="117" spans="1:22" ht="14.4" x14ac:dyDescent="0.3">
      <c r="A117" s="100"/>
      <c r="B117" s="20"/>
      <c r="C117" s="21"/>
      <c r="D117" s="29" t="s">
        <v>117</v>
      </c>
      <c r="E117" s="10"/>
      <c r="F117" s="10"/>
      <c r="G117" s="16" t="s">
        <v>12</v>
      </c>
      <c r="H117" s="16"/>
      <c r="I117" s="16"/>
      <c r="J117" s="1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/>
    </row>
    <row r="118" spans="1:22" ht="14.4" x14ac:dyDescent="0.3">
      <c r="A118" s="100"/>
      <c r="B118" s="20"/>
      <c r="C118" s="21"/>
      <c r="D118" s="29" t="s">
        <v>118</v>
      </c>
      <c r="E118" s="10"/>
      <c r="F118" s="10"/>
      <c r="G118" s="16" t="s">
        <v>12</v>
      </c>
      <c r="H118" s="16"/>
      <c r="I118" s="16"/>
      <c r="J118" s="1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/>
    </row>
    <row r="119" spans="1:22" ht="14.4" x14ac:dyDescent="0.3">
      <c r="A119" s="100"/>
      <c r="B119" s="20"/>
      <c r="C119" s="21"/>
      <c r="D119" s="15" t="s">
        <v>120</v>
      </c>
      <c r="E119" s="10"/>
      <c r="F119" s="10"/>
      <c r="G119" s="16" t="s">
        <v>12</v>
      </c>
      <c r="H119" s="16"/>
      <c r="I119" s="16"/>
      <c r="J119" s="1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/>
    </row>
    <row r="120" spans="1:22" ht="14.4" x14ac:dyDescent="0.3">
      <c r="A120" s="100"/>
      <c r="B120" s="20"/>
      <c r="C120" s="21"/>
      <c r="D120" s="15" t="s">
        <v>121</v>
      </c>
      <c r="E120" s="10"/>
      <c r="F120" s="10"/>
      <c r="G120" s="16" t="s">
        <v>12</v>
      </c>
      <c r="H120" s="16"/>
      <c r="I120" s="16"/>
      <c r="J120" s="1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/>
    </row>
    <row r="121" spans="1:22" ht="14.4" x14ac:dyDescent="0.3">
      <c r="A121" s="100"/>
      <c r="B121" s="20"/>
      <c r="C121" s="21"/>
      <c r="D121" s="15" t="s">
        <v>122</v>
      </c>
      <c r="E121" s="10"/>
      <c r="F121" s="10"/>
      <c r="G121" s="16" t="s">
        <v>12</v>
      </c>
      <c r="H121" s="16"/>
      <c r="I121" s="16"/>
      <c r="J121" s="1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/>
    </row>
    <row r="122" spans="1:22" ht="14.4" x14ac:dyDescent="0.3">
      <c r="A122" s="100"/>
      <c r="B122" s="20"/>
      <c r="C122" s="21"/>
      <c r="D122" s="15"/>
      <c r="E122" s="10"/>
      <c r="F122" s="10"/>
      <c r="G122" s="16"/>
      <c r="H122" s="16"/>
      <c r="I122" s="16"/>
      <c r="J122" s="1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/>
    </row>
    <row r="123" spans="1:22" ht="14.4" x14ac:dyDescent="0.3">
      <c r="A123" s="100"/>
      <c r="B123" s="20"/>
      <c r="C123" s="21"/>
      <c r="D123" s="23" t="s">
        <v>124</v>
      </c>
      <c r="E123" s="19"/>
      <c r="F123" s="19"/>
      <c r="G123" s="18" t="s">
        <v>10</v>
      </c>
      <c r="H123" s="18"/>
      <c r="I123" s="18"/>
      <c r="J123" s="18"/>
      <c r="K123" s="114">
        <v>10</v>
      </c>
      <c r="L123" s="114">
        <v>20</v>
      </c>
      <c r="M123" s="114">
        <v>0</v>
      </c>
      <c r="N123" s="114">
        <v>10</v>
      </c>
      <c r="O123" s="114">
        <v>5</v>
      </c>
      <c r="P123" s="114">
        <v>0</v>
      </c>
      <c r="Q123" s="114">
        <v>0</v>
      </c>
      <c r="R123" s="114">
        <v>0</v>
      </c>
      <c r="S123" s="114">
        <v>0</v>
      </c>
      <c r="T123" s="114">
        <v>5</v>
      </c>
      <c r="U123" s="114">
        <v>10</v>
      </c>
      <c r="V123"/>
    </row>
    <row r="124" spans="1:22" ht="14.4" x14ac:dyDescent="0.3">
      <c r="A124" s="100"/>
      <c r="B124" s="20"/>
      <c r="C124" s="21"/>
      <c r="D124" s="15" t="s">
        <v>122</v>
      </c>
      <c r="E124" s="10"/>
      <c r="F124" s="10"/>
      <c r="G124" s="16" t="s">
        <v>12</v>
      </c>
      <c r="H124" s="16"/>
      <c r="I124" s="16"/>
      <c r="J124" s="16"/>
      <c r="K124" s="103">
        <v>0.05</v>
      </c>
      <c r="L124" s="103"/>
      <c r="M124" s="103"/>
      <c r="N124" s="103"/>
      <c r="O124" s="103"/>
      <c r="P124" s="103"/>
      <c r="Q124" s="103"/>
      <c r="R124" s="103"/>
      <c r="S124" s="103"/>
      <c r="T124" s="103"/>
      <c r="U124" s="103"/>
      <c r="V124"/>
    </row>
    <row r="125" spans="1:22" ht="14.4" x14ac:dyDescent="0.3">
      <c r="A125" s="100"/>
      <c r="B125" s="20"/>
      <c r="C125" s="21"/>
      <c r="D125" s="15" t="s">
        <v>116</v>
      </c>
      <c r="E125" s="10"/>
      <c r="F125" s="10"/>
      <c r="G125" s="16" t="s">
        <v>12</v>
      </c>
      <c r="H125" s="16"/>
      <c r="I125" s="16"/>
      <c r="J125" s="16"/>
      <c r="K125" s="103"/>
      <c r="L125" s="103"/>
      <c r="M125" s="103"/>
      <c r="N125" s="103"/>
      <c r="O125" s="103"/>
      <c r="P125" s="103"/>
      <c r="Q125" s="103"/>
      <c r="R125" s="103"/>
      <c r="S125" s="103"/>
      <c r="T125" s="103"/>
      <c r="U125" s="103"/>
      <c r="V125"/>
    </row>
    <row r="126" spans="1:22" ht="14.4" x14ac:dyDescent="0.3">
      <c r="A126" s="100"/>
      <c r="B126" s="20"/>
      <c r="C126" s="21"/>
      <c r="D126" s="15" t="s">
        <v>119</v>
      </c>
      <c r="E126" s="10"/>
      <c r="F126" s="10"/>
      <c r="G126" s="16" t="s">
        <v>12</v>
      </c>
      <c r="H126" s="16"/>
      <c r="I126" s="16"/>
      <c r="J126" s="16"/>
      <c r="K126" s="103"/>
      <c r="L126" s="103"/>
      <c r="M126" s="103"/>
      <c r="N126" s="103"/>
      <c r="O126" s="103"/>
      <c r="P126" s="103"/>
      <c r="Q126" s="103"/>
      <c r="R126" s="103"/>
      <c r="S126" s="103"/>
      <c r="T126" s="103"/>
      <c r="U126" s="103"/>
      <c r="V126"/>
    </row>
    <row r="127" spans="1:22" ht="14.4" x14ac:dyDescent="0.3">
      <c r="A127" s="100"/>
      <c r="B127" s="20"/>
      <c r="C127" s="21"/>
      <c r="D127" s="29" t="s">
        <v>117</v>
      </c>
      <c r="E127" s="10"/>
      <c r="F127" s="10"/>
      <c r="G127" s="16" t="s">
        <v>12</v>
      </c>
      <c r="H127" s="16"/>
      <c r="I127" s="16"/>
      <c r="J127" s="16"/>
      <c r="K127" s="103"/>
      <c r="L127" s="103"/>
      <c r="M127" s="103"/>
      <c r="N127" s="103"/>
      <c r="O127" s="103"/>
      <c r="P127" s="103"/>
      <c r="Q127" s="103"/>
      <c r="R127" s="103"/>
      <c r="S127" s="103"/>
      <c r="T127" s="103"/>
      <c r="U127" s="103"/>
      <c r="V127"/>
    </row>
    <row r="128" spans="1:22" ht="14.4" x14ac:dyDescent="0.3">
      <c r="A128" s="100"/>
      <c r="B128" s="20"/>
      <c r="C128" s="21"/>
      <c r="D128" s="29" t="s">
        <v>118</v>
      </c>
      <c r="E128" s="10"/>
      <c r="F128" s="10"/>
      <c r="G128" s="16" t="s">
        <v>12</v>
      </c>
      <c r="H128" s="16"/>
      <c r="I128" s="16"/>
      <c r="J128" s="16"/>
      <c r="K128" s="103"/>
      <c r="L128" s="103"/>
      <c r="M128" s="103"/>
      <c r="N128" s="103"/>
      <c r="O128" s="103"/>
      <c r="P128" s="103"/>
      <c r="Q128" s="103"/>
      <c r="R128" s="103"/>
      <c r="S128" s="103"/>
      <c r="T128" s="103"/>
      <c r="U128" s="103"/>
      <c r="V128"/>
    </row>
    <row r="129" spans="1:27" ht="14.4" x14ac:dyDescent="0.3">
      <c r="A129" s="100"/>
      <c r="B129" s="20"/>
      <c r="C129" s="21"/>
      <c r="D129" s="15" t="s">
        <v>120</v>
      </c>
      <c r="E129" s="10"/>
      <c r="F129" s="10"/>
      <c r="G129" s="16" t="s">
        <v>12</v>
      </c>
      <c r="H129" s="16"/>
      <c r="I129" s="16"/>
      <c r="J129" s="16"/>
      <c r="K129" s="103"/>
      <c r="L129" s="103"/>
      <c r="M129" s="103"/>
      <c r="N129" s="103"/>
      <c r="O129" s="103"/>
      <c r="P129" s="103"/>
      <c r="Q129" s="103"/>
      <c r="R129" s="103"/>
      <c r="S129" s="103"/>
      <c r="T129" s="103"/>
      <c r="U129" s="103"/>
      <c r="V129"/>
    </row>
    <row r="130" spans="1:27" ht="14.4" x14ac:dyDescent="0.3">
      <c r="A130" s="100"/>
      <c r="B130" s="20"/>
      <c r="C130" s="21"/>
      <c r="D130" s="15" t="s">
        <v>121</v>
      </c>
      <c r="E130" s="10"/>
      <c r="F130" s="10"/>
      <c r="G130" s="16" t="s">
        <v>12</v>
      </c>
      <c r="H130" s="16"/>
      <c r="I130" s="16"/>
      <c r="J130" s="16"/>
      <c r="K130" s="103"/>
      <c r="L130" s="103"/>
      <c r="M130" s="103"/>
      <c r="N130" s="103"/>
      <c r="O130" s="103"/>
      <c r="P130" s="103"/>
      <c r="Q130" s="103"/>
      <c r="R130" s="103"/>
      <c r="S130" s="103"/>
      <c r="T130" s="103"/>
      <c r="U130" s="103"/>
      <c r="V130"/>
    </row>
    <row r="131" spans="1:27" ht="14.4" x14ac:dyDescent="0.3">
      <c r="A131" s="100"/>
      <c r="B131" s="20"/>
      <c r="C131" s="21"/>
      <c r="D131" s="15" t="s">
        <v>122</v>
      </c>
      <c r="E131" s="10"/>
      <c r="F131" s="10"/>
      <c r="G131" s="16" t="s">
        <v>12</v>
      </c>
      <c r="H131" s="16"/>
      <c r="I131" s="16"/>
      <c r="J131" s="16"/>
      <c r="K131" s="103"/>
      <c r="L131" s="103"/>
      <c r="M131" s="103"/>
      <c r="N131" s="103"/>
      <c r="O131" s="103"/>
      <c r="P131" s="103"/>
      <c r="Q131" s="103"/>
      <c r="R131" s="103"/>
      <c r="S131" s="103"/>
      <c r="T131" s="103"/>
      <c r="U131" s="103"/>
      <c r="V131"/>
    </row>
    <row r="132" spans="1:27" ht="15" thickBot="1" x14ac:dyDescent="0.35">
      <c r="A132" s="100"/>
      <c r="B132" s="20"/>
      <c r="C132" s="21"/>
      <c r="D132" s="15"/>
      <c r="E132" s="10"/>
      <c r="F132" s="10"/>
      <c r="G132" s="16"/>
      <c r="H132" s="110"/>
      <c r="I132" s="110"/>
      <c r="J132" s="110"/>
      <c r="K132" s="109"/>
      <c r="L132" s="109"/>
      <c r="M132" s="109"/>
      <c r="N132" s="109"/>
      <c r="O132" s="109"/>
      <c r="P132" s="109"/>
      <c r="Q132" s="109"/>
      <c r="R132" s="109"/>
      <c r="S132" s="109"/>
      <c r="T132" s="109"/>
      <c r="U132" s="109"/>
      <c r="V132"/>
    </row>
    <row r="133" spans="1:27" ht="14.4" x14ac:dyDescent="0.3">
      <c r="A133" s="100"/>
      <c r="B133" s="20"/>
      <c r="C133" s="21"/>
      <c r="D133" s="17" t="s">
        <v>13</v>
      </c>
      <c r="E133" s="10"/>
      <c r="F133" s="10"/>
      <c r="G133" s="18" t="s">
        <v>10</v>
      </c>
      <c r="H133" s="18"/>
      <c r="I133" s="18"/>
      <c r="J133" s="18"/>
      <c r="K133" s="112">
        <f t="shared" ref="K133:U133" si="14">K113+K123</f>
        <v>110</v>
      </c>
      <c r="L133" s="112">
        <f t="shared" si="14"/>
        <v>120</v>
      </c>
      <c r="M133" s="112">
        <f t="shared" si="14"/>
        <v>100</v>
      </c>
      <c r="N133" s="112">
        <f t="shared" si="14"/>
        <v>110</v>
      </c>
      <c r="O133" s="112">
        <f t="shared" si="14"/>
        <v>105</v>
      </c>
      <c r="P133" s="112">
        <f t="shared" si="14"/>
        <v>100</v>
      </c>
      <c r="Q133" s="112">
        <f t="shared" si="14"/>
        <v>100</v>
      </c>
      <c r="R133" s="112">
        <f t="shared" si="14"/>
        <v>100</v>
      </c>
      <c r="S133" s="112">
        <f t="shared" si="14"/>
        <v>100</v>
      </c>
      <c r="T133" s="112">
        <f t="shared" si="14"/>
        <v>105</v>
      </c>
      <c r="U133" s="112">
        <f t="shared" si="14"/>
        <v>70</v>
      </c>
      <c r="V133"/>
    </row>
    <row r="134" spans="1:27" ht="14.4" x14ac:dyDescent="0.3">
      <c r="A134" s="100"/>
      <c r="B134" s="20"/>
      <c r="C134" s="21"/>
      <c r="D134" s="15" t="s">
        <v>122</v>
      </c>
      <c r="E134" s="10"/>
      <c r="F134" s="10"/>
      <c r="G134" s="16" t="s">
        <v>12</v>
      </c>
      <c r="H134" s="16"/>
      <c r="I134" s="16"/>
      <c r="J134" s="16"/>
      <c r="K134" s="26">
        <f>K114+K124</f>
        <v>0.25</v>
      </c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/>
    </row>
    <row r="135" spans="1:27" ht="14.4" x14ac:dyDescent="0.3">
      <c r="A135" s="100"/>
      <c r="B135" s="20"/>
      <c r="C135" s="21"/>
      <c r="D135" s="15"/>
      <c r="E135" s="10"/>
      <c r="F135" s="10"/>
      <c r="G135" s="16"/>
      <c r="H135" s="16"/>
      <c r="I135" s="16"/>
      <c r="J135" s="16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/>
    </row>
    <row r="136" spans="1:27" ht="14.4" x14ac:dyDescent="0.3">
      <c r="A136" s="100"/>
      <c r="B136" s="20"/>
      <c r="C136" s="21"/>
      <c r="D136" s="15" t="s">
        <v>132</v>
      </c>
      <c r="E136" s="10"/>
      <c r="F136" s="10"/>
      <c r="G136" s="16" t="s">
        <v>10</v>
      </c>
      <c r="H136" s="16"/>
      <c r="I136" s="16"/>
      <c r="J136" s="1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/>
    </row>
    <row r="137" spans="1:27" ht="14.4" x14ac:dyDescent="0.3">
      <c r="A137" s="43">
        <f>SUM(K137:U137)</f>
        <v>0</v>
      </c>
      <c r="B137" s="20"/>
      <c r="C137" s="21"/>
      <c r="D137" s="15" t="s">
        <v>25</v>
      </c>
      <c r="E137" s="10"/>
      <c r="F137" s="10"/>
      <c r="G137" s="16" t="s">
        <v>10</v>
      </c>
      <c r="H137" s="16"/>
      <c r="I137" s="16"/>
      <c r="J137" s="1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/>
    </row>
    <row r="138" spans="1:27" ht="14.4" x14ac:dyDescent="0.3">
      <c r="A138" s="100"/>
      <c r="B138" s="20"/>
      <c r="C138" s="21"/>
      <c r="D138" s="22"/>
      <c r="E138" s="19"/>
      <c r="F138" s="19"/>
      <c r="G138" s="19"/>
      <c r="H138" s="19"/>
      <c r="I138" s="19"/>
      <c r="J138" s="19"/>
      <c r="K138" s="92"/>
      <c r="L138" s="92"/>
      <c r="M138" s="92"/>
      <c r="N138" s="92"/>
      <c r="O138" s="92"/>
      <c r="P138" s="92"/>
      <c r="Q138" s="92"/>
      <c r="R138" s="92"/>
      <c r="S138" s="92"/>
      <c r="T138" s="92"/>
      <c r="U138" s="92"/>
      <c r="V138"/>
    </row>
    <row r="139" spans="1:27" ht="14.4" x14ac:dyDescent="0.3">
      <c r="A139" s="42"/>
      <c r="B139" s="41" t="s">
        <v>14</v>
      </c>
      <c r="C139" s="10"/>
      <c r="D139" s="31" t="s">
        <v>27</v>
      </c>
      <c r="E139" s="32"/>
      <c r="F139" s="32"/>
      <c r="G139" s="33" t="s">
        <v>9</v>
      </c>
      <c r="H139" s="33"/>
      <c r="I139" s="33"/>
      <c r="J139" s="33"/>
      <c r="K139" s="33"/>
      <c r="L139" s="33"/>
      <c r="M139" s="33"/>
      <c r="N139" s="33"/>
      <c r="O139" s="33"/>
      <c r="P139" s="73"/>
      <c r="Q139" s="73"/>
      <c r="R139" s="73"/>
      <c r="S139" s="73"/>
      <c r="T139" s="73"/>
      <c r="U139" s="73"/>
      <c r="V139"/>
      <c r="W139" s="32"/>
      <c r="X139" s="32"/>
      <c r="Y139" s="32"/>
      <c r="Z139" s="34"/>
      <c r="AA139" s="10"/>
    </row>
    <row r="140" spans="1:27" x14ac:dyDescent="0.2">
      <c r="A140" s="42"/>
      <c r="B140" s="10"/>
      <c r="C140" s="10"/>
      <c r="D140" s="10"/>
      <c r="E140" s="10"/>
      <c r="F140" s="10"/>
      <c r="G140" s="10"/>
      <c r="H140" s="10"/>
      <c r="I140" s="10"/>
      <c r="J140" s="10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0"/>
      <c r="W140" s="10"/>
      <c r="X140" s="10"/>
      <c r="Y140" s="10"/>
      <c r="Z140" s="10"/>
      <c r="AA140" s="10"/>
    </row>
    <row r="141" spans="1:27" customFormat="1" ht="14.4" x14ac:dyDescent="0.3">
      <c r="A141" s="43"/>
      <c r="B141" s="10"/>
      <c r="C141" s="10"/>
      <c r="D141" s="10" t="s">
        <v>28</v>
      </c>
      <c r="E141" s="10"/>
      <c r="F141" s="10"/>
      <c r="G141" s="16" t="s">
        <v>10</v>
      </c>
      <c r="H141" s="16"/>
      <c r="I141" s="16"/>
      <c r="J141" s="16"/>
      <c r="K141" s="93"/>
      <c r="L141" s="93"/>
      <c r="M141" s="93"/>
      <c r="N141" s="93"/>
      <c r="O141" s="93"/>
      <c r="P141" s="93"/>
      <c r="Q141" s="93"/>
      <c r="R141" s="93"/>
      <c r="S141" s="93"/>
      <c r="T141" s="93"/>
      <c r="U141" s="93"/>
    </row>
    <row r="142" spans="1:27" customFormat="1" ht="14.4" x14ac:dyDescent="0.3">
      <c r="A142" s="42"/>
      <c r="B142" s="10"/>
      <c r="C142" s="10"/>
      <c r="D142" s="10"/>
      <c r="E142" s="10"/>
      <c r="F142" s="10"/>
      <c r="G142" s="10"/>
      <c r="H142" s="10"/>
      <c r="I142" s="10"/>
      <c r="J142" s="10"/>
      <c r="K142" s="16"/>
      <c r="L142" s="16"/>
      <c r="M142" s="16"/>
      <c r="N142" s="16"/>
      <c r="O142" s="16"/>
      <c r="P142" s="94"/>
      <c r="Q142" s="94"/>
      <c r="R142" s="94"/>
      <c r="S142" s="94"/>
      <c r="T142" s="94"/>
      <c r="U142" s="94"/>
    </row>
    <row r="143" spans="1:27" customFormat="1" ht="14.4" x14ac:dyDescent="0.3">
      <c r="A143" s="44"/>
      <c r="B143" s="10"/>
      <c r="C143" s="10"/>
      <c r="D143" s="30" t="s">
        <v>125</v>
      </c>
      <c r="E143" s="17"/>
      <c r="F143" s="17"/>
      <c r="G143" s="18" t="s">
        <v>10</v>
      </c>
      <c r="H143" s="18"/>
      <c r="I143" s="18"/>
      <c r="J143" s="18"/>
      <c r="K143" s="112"/>
      <c r="L143" s="112"/>
      <c r="M143" s="112"/>
      <c r="N143" s="112"/>
      <c r="O143" s="112"/>
      <c r="P143" s="112"/>
      <c r="Q143" s="112"/>
      <c r="R143" s="112"/>
      <c r="S143" s="112"/>
      <c r="T143" s="112"/>
      <c r="U143" s="112"/>
    </row>
    <row r="144" spans="1:27" customFormat="1" ht="14.4" x14ac:dyDescent="0.3">
      <c r="A144" s="42"/>
      <c r="B144" s="10"/>
      <c r="C144" s="10"/>
      <c r="D144" s="29" t="s">
        <v>115</v>
      </c>
      <c r="E144" s="10"/>
      <c r="F144" s="10"/>
      <c r="G144" s="16" t="s">
        <v>12</v>
      </c>
      <c r="H144" s="16"/>
      <c r="I144" s="16"/>
      <c r="J144" s="16"/>
      <c r="K144" s="103"/>
      <c r="L144" s="103"/>
      <c r="M144" s="103"/>
      <c r="N144" s="103"/>
      <c r="O144" s="103"/>
      <c r="P144" s="103"/>
      <c r="Q144" s="103"/>
      <c r="R144" s="103"/>
      <c r="S144" s="103"/>
      <c r="T144" s="103"/>
      <c r="U144" s="103"/>
    </row>
    <row r="145" spans="1:21" customFormat="1" ht="14.4" x14ac:dyDescent="0.3">
      <c r="A145" s="42"/>
      <c r="B145" s="10"/>
      <c r="C145" s="10"/>
      <c r="D145" s="29" t="s">
        <v>30</v>
      </c>
      <c r="E145" s="10"/>
      <c r="F145" s="10"/>
      <c r="G145" s="16" t="s">
        <v>12</v>
      </c>
      <c r="H145" s="16"/>
      <c r="I145" s="16"/>
      <c r="J145" s="16"/>
      <c r="K145" s="103"/>
      <c r="L145" s="103"/>
      <c r="M145" s="103"/>
      <c r="N145" s="103"/>
      <c r="O145" s="103"/>
      <c r="P145" s="103"/>
      <c r="Q145" s="103"/>
      <c r="R145" s="103"/>
      <c r="S145" s="103"/>
      <c r="T145" s="103"/>
      <c r="U145" s="103"/>
    </row>
    <row r="146" spans="1:21" customFormat="1" ht="14.4" x14ac:dyDescent="0.3">
      <c r="A146" s="42"/>
      <c r="B146" s="10"/>
      <c r="C146" s="10"/>
      <c r="D146" s="29" t="s">
        <v>31</v>
      </c>
      <c r="E146" s="10"/>
      <c r="F146" s="10"/>
      <c r="G146" s="16" t="s">
        <v>12</v>
      </c>
      <c r="H146" s="16"/>
      <c r="I146" s="16"/>
      <c r="J146" s="16"/>
      <c r="K146" s="103"/>
      <c r="L146" s="103"/>
      <c r="M146" s="103"/>
      <c r="N146" s="103"/>
      <c r="O146" s="103"/>
      <c r="P146" s="103"/>
      <c r="Q146" s="103"/>
      <c r="R146" s="103"/>
      <c r="S146" s="103"/>
      <c r="T146" s="103"/>
      <c r="U146" s="103"/>
    </row>
    <row r="147" spans="1:21" customFormat="1" ht="14.4" x14ac:dyDescent="0.3">
      <c r="A147" s="42"/>
      <c r="B147" s="10"/>
      <c r="C147" s="10"/>
      <c r="D147" s="104" t="s">
        <v>127</v>
      </c>
      <c r="E147" s="17"/>
      <c r="F147" s="17"/>
      <c r="G147" s="18" t="s">
        <v>10</v>
      </c>
      <c r="H147" s="16"/>
      <c r="I147" s="16"/>
      <c r="J147" s="16"/>
      <c r="K147" s="18"/>
      <c r="L147" s="18"/>
      <c r="M147" s="18"/>
      <c r="N147" s="18"/>
      <c r="O147" s="18"/>
      <c r="P147" s="113"/>
      <c r="Q147" s="113"/>
      <c r="R147" s="113"/>
      <c r="S147" s="113"/>
      <c r="T147" s="113"/>
      <c r="U147" s="113"/>
    </row>
    <row r="148" spans="1:21" customFormat="1" ht="14.4" x14ac:dyDescent="0.3">
      <c r="A148" s="42"/>
      <c r="B148" s="10"/>
      <c r="C148" s="10"/>
      <c r="D148" s="105" t="s">
        <v>29</v>
      </c>
      <c r="E148" s="10"/>
      <c r="F148" s="10"/>
      <c r="G148" s="16" t="s">
        <v>12</v>
      </c>
      <c r="H148" s="16"/>
      <c r="I148" s="16"/>
      <c r="J148" s="16"/>
      <c r="K148" s="103"/>
      <c r="L148" s="103"/>
      <c r="M148" s="103"/>
      <c r="N148" s="103"/>
      <c r="O148" s="103"/>
      <c r="P148" s="103"/>
      <c r="Q148" s="103"/>
      <c r="R148" s="103"/>
      <c r="S148" s="103"/>
      <c r="T148" s="103"/>
      <c r="U148" s="103"/>
    </row>
    <row r="149" spans="1:21" customFormat="1" ht="14.4" x14ac:dyDescent="0.3">
      <c r="A149" s="42"/>
      <c r="B149" s="10"/>
      <c r="C149" s="10"/>
      <c r="D149" s="105" t="s">
        <v>30</v>
      </c>
      <c r="E149" s="10"/>
      <c r="F149" s="10"/>
      <c r="G149" s="16" t="s">
        <v>12</v>
      </c>
      <c r="H149" s="16"/>
      <c r="I149" s="16"/>
      <c r="J149" s="16"/>
      <c r="K149" s="103"/>
      <c r="L149" s="103"/>
      <c r="M149" s="103"/>
      <c r="N149" s="103"/>
      <c r="O149" s="103"/>
      <c r="P149" s="103"/>
      <c r="Q149" s="103"/>
      <c r="R149" s="103"/>
      <c r="S149" s="103"/>
      <c r="T149" s="103"/>
      <c r="U149" s="103"/>
    </row>
    <row r="150" spans="1:21" customFormat="1" ht="14.4" x14ac:dyDescent="0.3">
      <c r="A150" s="42"/>
      <c r="B150" s="10"/>
      <c r="C150" s="10"/>
      <c r="D150" s="105" t="s">
        <v>31</v>
      </c>
      <c r="E150" s="10"/>
      <c r="F150" s="10"/>
      <c r="G150" s="16" t="s">
        <v>12</v>
      </c>
      <c r="H150" s="16"/>
      <c r="I150" s="16"/>
      <c r="J150" s="16"/>
      <c r="K150" s="103"/>
      <c r="L150" s="103"/>
      <c r="M150" s="103"/>
      <c r="N150" s="103"/>
      <c r="O150" s="103"/>
      <c r="P150" s="103"/>
      <c r="Q150" s="103"/>
      <c r="R150" s="103"/>
      <c r="S150" s="103"/>
      <c r="T150" s="103"/>
      <c r="U150" s="103"/>
    </row>
    <row r="151" spans="1:21" customFormat="1" ht="14.4" x14ac:dyDescent="0.3">
      <c r="A151" s="42"/>
      <c r="B151" s="10"/>
      <c r="C151" s="10"/>
      <c r="D151" s="104" t="s">
        <v>128</v>
      </c>
      <c r="E151" s="17"/>
      <c r="F151" s="17"/>
      <c r="G151" s="18" t="s">
        <v>10</v>
      </c>
      <c r="H151" s="16"/>
      <c r="I151" s="16"/>
      <c r="J151" s="16"/>
      <c r="K151" s="18"/>
      <c r="L151" s="18"/>
      <c r="M151" s="18"/>
      <c r="N151" s="18"/>
      <c r="O151" s="18"/>
      <c r="P151" s="113"/>
      <c r="Q151" s="113"/>
      <c r="R151" s="113"/>
      <c r="S151" s="113"/>
      <c r="T151" s="113"/>
      <c r="U151" s="113"/>
    </row>
    <row r="152" spans="1:21" customFormat="1" ht="14.4" x14ac:dyDescent="0.3">
      <c r="A152" s="44"/>
      <c r="B152" s="10"/>
      <c r="C152" s="10"/>
      <c r="D152" s="105" t="s">
        <v>29</v>
      </c>
      <c r="E152" s="10"/>
      <c r="F152" s="10"/>
      <c r="G152" s="16" t="s">
        <v>12</v>
      </c>
      <c r="H152" s="18"/>
      <c r="I152" s="18"/>
      <c r="J152" s="18"/>
      <c r="K152" s="103"/>
      <c r="L152" s="103"/>
      <c r="M152" s="103"/>
      <c r="N152" s="103"/>
      <c r="O152" s="103"/>
      <c r="P152" s="103"/>
      <c r="Q152" s="103"/>
      <c r="R152" s="103"/>
      <c r="S152" s="103"/>
      <c r="T152" s="103"/>
      <c r="U152" s="103"/>
    </row>
    <row r="153" spans="1:21" customFormat="1" ht="14.4" x14ac:dyDescent="0.3">
      <c r="A153" s="42"/>
      <c r="B153" s="10"/>
      <c r="C153" s="10"/>
      <c r="D153" s="105" t="s">
        <v>30</v>
      </c>
      <c r="E153" s="10"/>
      <c r="F153" s="10"/>
      <c r="G153" s="16" t="s">
        <v>12</v>
      </c>
      <c r="H153" s="16"/>
      <c r="I153" s="16"/>
      <c r="J153" s="16"/>
      <c r="K153" s="103"/>
      <c r="L153" s="103"/>
      <c r="M153" s="103"/>
      <c r="N153" s="103"/>
      <c r="O153" s="103"/>
      <c r="P153" s="103"/>
      <c r="Q153" s="103"/>
      <c r="R153" s="103"/>
      <c r="S153" s="103"/>
      <c r="T153" s="103"/>
      <c r="U153" s="103"/>
    </row>
    <row r="154" spans="1:21" customFormat="1" ht="14.4" x14ac:dyDescent="0.3">
      <c r="A154" s="42"/>
      <c r="B154" s="10"/>
      <c r="C154" s="10"/>
      <c r="D154" s="105" t="s">
        <v>31</v>
      </c>
      <c r="E154" s="10"/>
      <c r="F154" s="10"/>
      <c r="G154" s="16" t="s">
        <v>12</v>
      </c>
      <c r="H154" s="16"/>
      <c r="I154" s="16"/>
      <c r="J154" s="16"/>
      <c r="K154" s="103"/>
      <c r="L154" s="103"/>
      <c r="M154" s="103"/>
      <c r="N154" s="103"/>
      <c r="O154" s="103"/>
      <c r="P154" s="103"/>
      <c r="Q154" s="103"/>
      <c r="R154" s="103"/>
      <c r="S154" s="103"/>
      <c r="T154" s="103"/>
      <c r="U154" s="103"/>
    </row>
    <row r="155" spans="1:21" customFormat="1" ht="14.4" x14ac:dyDescent="0.3">
      <c r="A155" s="42"/>
      <c r="B155" s="10"/>
      <c r="C155" s="10"/>
      <c r="D155" s="29"/>
      <c r="E155" s="10"/>
      <c r="F155" s="10"/>
      <c r="G155" s="16"/>
      <c r="H155" s="16"/>
      <c r="I155" s="16"/>
      <c r="J155" s="16"/>
      <c r="K155" s="16"/>
      <c r="L155" s="16"/>
      <c r="M155" s="16"/>
      <c r="N155" s="16"/>
      <c r="O155" s="16"/>
      <c r="P155" s="94"/>
      <c r="Q155" s="94"/>
      <c r="R155" s="94"/>
      <c r="S155" s="94"/>
      <c r="T155" s="94"/>
      <c r="U155" s="94"/>
    </row>
    <row r="156" spans="1:21" customFormat="1" ht="14.4" x14ac:dyDescent="0.3">
      <c r="A156" s="42"/>
      <c r="B156" s="10"/>
      <c r="C156" s="10"/>
      <c r="D156" s="30" t="s">
        <v>126</v>
      </c>
      <c r="E156" s="17"/>
      <c r="F156" s="17"/>
      <c r="G156" s="18" t="s">
        <v>10</v>
      </c>
      <c r="H156" s="16"/>
      <c r="I156" s="16"/>
      <c r="J156" s="16"/>
      <c r="K156" s="18"/>
      <c r="L156" s="18"/>
      <c r="M156" s="18"/>
      <c r="N156" s="18"/>
      <c r="O156" s="18"/>
      <c r="P156" s="113"/>
      <c r="Q156" s="113"/>
      <c r="R156" s="113"/>
      <c r="S156" s="113"/>
      <c r="T156" s="113"/>
      <c r="U156" s="113"/>
    </row>
    <row r="157" spans="1:21" customFormat="1" ht="14.4" x14ac:dyDescent="0.3">
      <c r="A157" s="42"/>
      <c r="B157" s="10"/>
      <c r="C157" s="10"/>
      <c r="D157" s="29" t="s">
        <v>115</v>
      </c>
      <c r="E157" s="10"/>
      <c r="F157" s="10"/>
      <c r="G157" s="16" t="s">
        <v>12</v>
      </c>
      <c r="H157" s="16"/>
      <c r="I157" s="16"/>
      <c r="J157" s="16"/>
      <c r="K157" s="103"/>
      <c r="L157" s="103"/>
      <c r="M157" s="103"/>
      <c r="N157" s="103"/>
      <c r="O157" s="103"/>
      <c r="P157" s="103"/>
      <c r="Q157" s="103"/>
      <c r="R157" s="103"/>
      <c r="S157" s="103"/>
      <c r="T157" s="103"/>
      <c r="U157" s="103"/>
    </row>
    <row r="158" spans="1:21" customFormat="1" ht="14.4" x14ac:dyDescent="0.3">
      <c r="A158" s="42"/>
      <c r="B158" s="10"/>
      <c r="C158" s="10"/>
      <c r="D158" s="29" t="s">
        <v>30</v>
      </c>
      <c r="E158" s="10"/>
      <c r="F158" s="10"/>
      <c r="G158" s="16" t="s">
        <v>12</v>
      </c>
      <c r="H158" s="16"/>
      <c r="I158" s="16"/>
      <c r="J158" s="16"/>
      <c r="K158" s="103"/>
      <c r="L158" s="103"/>
      <c r="M158" s="103"/>
      <c r="N158" s="103"/>
      <c r="O158" s="103"/>
      <c r="P158" s="103"/>
      <c r="Q158" s="103"/>
      <c r="R158" s="103"/>
      <c r="S158" s="103"/>
      <c r="T158" s="103"/>
      <c r="U158" s="103"/>
    </row>
    <row r="159" spans="1:21" customFormat="1" ht="14.4" x14ac:dyDescent="0.3">
      <c r="A159" s="42"/>
      <c r="B159" s="10"/>
      <c r="C159" s="10"/>
      <c r="D159" s="29" t="s">
        <v>31</v>
      </c>
      <c r="E159" s="10"/>
      <c r="F159" s="10"/>
      <c r="G159" s="16" t="s">
        <v>12</v>
      </c>
      <c r="H159" s="16"/>
      <c r="I159" s="16"/>
      <c r="J159" s="16"/>
      <c r="K159" s="103"/>
      <c r="L159" s="103"/>
      <c r="M159" s="103"/>
      <c r="N159" s="103"/>
      <c r="O159" s="103"/>
      <c r="P159" s="103"/>
      <c r="Q159" s="103"/>
      <c r="R159" s="103"/>
      <c r="S159" s="103"/>
      <c r="T159" s="103"/>
      <c r="U159" s="103"/>
    </row>
    <row r="160" spans="1:21" customFormat="1" ht="14.4" x14ac:dyDescent="0.3">
      <c r="A160" s="42"/>
      <c r="B160" s="10"/>
      <c r="C160" s="10"/>
      <c r="D160" s="104" t="s">
        <v>127</v>
      </c>
      <c r="E160" s="17"/>
      <c r="F160" s="17"/>
      <c r="G160" s="18" t="s">
        <v>10</v>
      </c>
      <c r="H160" s="16"/>
      <c r="I160" s="16"/>
      <c r="J160" s="16"/>
      <c r="K160" s="18"/>
      <c r="L160" s="18"/>
      <c r="M160" s="18"/>
      <c r="N160" s="18"/>
      <c r="O160" s="18"/>
      <c r="P160" s="113"/>
      <c r="Q160" s="113"/>
      <c r="R160" s="113"/>
      <c r="S160" s="113"/>
      <c r="T160" s="113"/>
      <c r="U160" s="113"/>
    </row>
    <row r="161" spans="1:27" customFormat="1" ht="14.4" x14ac:dyDescent="0.3">
      <c r="A161" s="42"/>
      <c r="B161" s="10"/>
      <c r="C161" s="10"/>
      <c r="D161" s="105" t="s">
        <v>29</v>
      </c>
      <c r="E161" s="10"/>
      <c r="F161" s="10"/>
      <c r="G161" s="16" t="s">
        <v>12</v>
      </c>
      <c r="H161" s="16"/>
      <c r="I161" s="16"/>
      <c r="J161" s="16"/>
      <c r="K161" s="103"/>
      <c r="L161" s="103"/>
      <c r="M161" s="103"/>
      <c r="N161" s="103"/>
      <c r="O161" s="103"/>
      <c r="P161" s="103"/>
      <c r="Q161" s="103"/>
      <c r="R161" s="103"/>
      <c r="S161" s="103"/>
      <c r="T161" s="103"/>
      <c r="U161" s="103"/>
    </row>
    <row r="162" spans="1:27" customFormat="1" ht="14.4" x14ac:dyDescent="0.3">
      <c r="A162" s="42"/>
      <c r="B162" s="10"/>
      <c r="C162" s="10"/>
      <c r="D162" s="105" t="s">
        <v>30</v>
      </c>
      <c r="E162" s="10"/>
      <c r="F162" s="10"/>
      <c r="G162" s="16" t="s">
        <v>12</v>
      </c>
      <c r="H162" s="16"/>
      <c r="I162" s="16"/>
      <c r="J162" s="16"/>
      <c r="K162" s="103"/>
      <c r="L162" s="103"/>
      <c r="M162" s="103"/>
      <c r="N162" s="103"/>
      <c r="O162" s="103"/>
      <c r="P162" s="103"/>
      <c r="Q162" s="103"/>
      <c r="R162" s="103"/>
      <c r="S162" s="103"/>
      <c r="T162" s="103"/>
      <c r="U162" s="103"/>
    </row>
    <row r="163" spans="1:27" customFormat="1" ht="14.4" x14ac:dyDescent="0.3">
      <c r="A163" s="42"/>
      <c r="B163" s="10"/>
      <c r="C163" s="10"/>
      <c r="D163" s="105" t="s">
        <v>31</v>
      </c>
      <c r="E163" s="10"/>
      <c r="F163" s="10"/>
      <c r="G163" s="16" t="s">
        <v>12</v>
      </c>
      <c r="H163" s="16"/>
      <c r="I163" s="16"/>
      <c r="J163" s="16"/>
      <c r="K163" s="103"/>
      <c r="L163" s="103"/>
      <c r="M163" s="103"/>
      <c r="N163" s="103"/>
      <c r="O163" s="103"/>
      <c r="P163" s="103"/>
      <c r="Q163" s="103"/>
      <c r="R163" s="103"/>
      <c r="S163" s="103"/>
      <c r="T163" s="103"/>
      <c r="U163" s="103"/>
    </row>
    <row r="164" spans="1:27" customFormat="1" ht="14.4" x14ac:dyDescent="0.3">
      <c r="A164" s="42"/>
      <c r="B164" s="10"/>
      <c r="C164" s="10"/>
      <c r="D164" s="104" t="s">
        <v>128</v>
      </c>
      <c r="E164" s="17"/>
      <c r="F164" s="17"/>
      <c r="G164" s="18" t="s">
        <v>10</v>
      </c>
      <c r="H164" s="16"/>
      <c r="I164" s="16"/>
      <c r="J164" s="16"/>
      <c r="K164" s="18"/>
      <c r="L164" s="18"/>
      <c r="M164" s="18"/>
      <c r="N164" s="18"/>
      <c r="O164" s="18"/>
      <c r="P164" s="113"/>
      <c r="Q164" s="113"/>
      <c r="R164" s="113"/>
      <c r="S164" s="113"/>
      <c r="T164" s="113"/>
      <c r="U164" s="113"/>
    </row>
    <row r="165" spans="1:27" customFormat="1" ht="14.4" x14ac:dyDescent="0.3">
      <c r="A165" s="42"/>
      <c r="B165" s="10"/>
      <c r="C165" s="10"/>
      <c r="D165" s="105" t="s">
        <v>29</v>
      </c>
      <c r="E165" s="10"/>
      <c r="F165" s="10"/>
      <c r="G165" s="16" t="s">
        <v>12</v>
      </c>
      <c r="H165" s="16"/>
      <c r="I165" s="16"/>
      <c r="J165" s="16"/>
      <c r="K165" s="103"/>
      <c r="L165" s="103"/>
      <c r="M165" s="103"/>
      <c r="N165" s="103"/>
      <c r="O165" s="103"/>
      <c r="P165" s="103"/>
      <c r="Q165" s="103"/>
      <c r="R165" s="103"/>
      <c r="S165" s="103"/>
      <c r="T165" s="103"/>
      <c r="U165" s="103"/>
    </row>
    <row r="166" spans="1:27" customFormat="1" ht="14.4" x14ac:dyDescent="0.3">
      <c r="A166" s="42"/>
      <c r="B166" s="10"/>
      <c r="C166" s="10"/>
      <c r="D166" s="105" t="s">
        <v>30</v>
      </c>
      <c r="E166" s="10"/>
      <c r="F166" s="10"/>
      <c r="G166" s="16" t="s">
        <v>12</v>
      </c>
      <c r="H166" s="16"/>
      <c r="I166" s="16"/>
      <c r="J166" s="16"/>
      <c r="K166" s="103"/>
      <c r="L166" s="103"/>
      <c r="M166" s="103"/>
      <c r="N166" s="103"/>
      <c r="O166" s="103"/>
      <c r="P166" s="103"/>
      <c r="Q166" s="103"/>
      <c r="R166" s="103"/>
      <c r="S166" s="103"/>
      <c r="T166" s="103"/>
      <c r="U166" s="103"/>
    </row>
    <row r="167" spans="1:27" customFormat="1" ht="14.4" x14ac:dyDescent="0.3">
      <c r="A167" s="42"/>
      <c r="B167" s="10"/>
      <c r="C167" s="10"/>
      <c r="D167" s="105" t="s">
        <v>31</v>
      </c>
      <c r="E167" s="10"/>
      <c r="F167" s="10"/>
      <c r="G167" s="16" t="s">
        <v>12</v>
      </c>
      <c r="H167" s="16"/>
      <c r="I167" s="16"/>
      <c r="J167" s="16"/>
      <c r="K167" s="103"/>
      <c r="L167" s="103"/>
      <c r="M167" s="103"/>
      <c r="N167" s="103"/>
      <c r="O167" s="103"/>
      <c r="P167" s="103"/>
      <c r="Q167" s="103"/>
      <c r="R167" s="103"/>
      <c r="S167" s="103"/>
      <c r="T167" s="103"/>
      <c r="U167" s="103"/>
    </row>
    <row r="168" spans="1:27" customFormat="1" ht="15" thickBot="1" x14ac:dyDescent="0.35">
      <c r="A168" s="42"/>
      <c r="B168" s="10"/>
      <c r="C168" s="10"/>
      <c r="D168" s="29"/>
      <c r="E168" s="10"/>
      <c r="F168" s="10"/>
      <c r="G168" s="16"/>
      <c r="H168" s="110"/>
      <c r="I168" s="110"/>
      <c r="J168" s="110"/>
      <c r="K168" s="109"/>
      <c r="L168" s="109"/>
      <c r="M168" s="109"/>
      <c r="N168" s="109"/>
      <c r="O168" s="109"/>
      <c r="P168" s="109"/>
      <c r="Q168" s="109"/>
      <c r="R168" s="109"/>
      <c r="S168" s="109"/>
      <c r="T168" s="109"/>
      <c r="U168" s="109"/>
    </row>
    <row r="169" spans="1:27" customFormat="1" ht="14.4" x14ac:dyDescent="0.3">
      <c r="A169" s="44"/>
      <c r="B169" s="10"/>
      <c r="C169" s="10"/>
      <c r="D169" s="17" t="s">
        <v>94</v>
      </c>
      <c r="E169" s="10"/>
      <c r="F169" s="10"/>
      <c r="G169" s="18" t="s">
        <v>10</v>
      </c>
      <c r="H169" s="18"/>
      <c r="I169" s="18"/>
      <c r="J169" s="18"/>
      <c r="K169" s="18"/>
      <c r="L169" s="18"/>
      <c r="M169" s="18"/>
      <c r="N169" s="18"/>
      <c r="O169" s="18"/>
      <c r="P169" s="113"/>
      <c r="Q169" s="113"/>
      <c r="R169" s="113"/>
      <c r="S169" s="113"/>
      <c r="T169" s="113"/>
      <c r="U169" s="113"/>
    </row>
    <row r="170" spans="1:27" customFormat="1" ht="14.4" x14ac:dyDescent="0.3">
      <c r="A170" s="42"/>
      <c r="B170" s="10"/>
      <c r="C170" s="10"/>
      <c r="D170" s="29" t="s">
        <v>30</v>
      </c>
      <c r="E170" s="10"/>
      <c r="F170" s="10"/>
      <c r="G170" s="16" t="s">
        <v>12</v>
      </c>
      <c r="H170" s="16"/>
      <c r="I170" s="16"/>
      <c r="J170" s="16"/>
      <c r="K170" s="103"/>
      <c r="L170" s="103"/>
      <c r="M170" s="103"/>
      <c r="N170" s="103"/>
      <c r="O170" s="103"/>
      <c r="P170" s="103"/>
      <c r="Q170" s="103"/>
      <c r="R170" s="103"/>
      <c r="S170" s="103"/>
      <c r="T170" s="103"/>
      <c r="U170" s="103"/>
    </row>
    <row r="171" spans="1:27" customFormat="1" ht="14.4" x14ac:dyDescent="0.3">
      <c r="A171" s="42"/>
      <c r="B171" s="10"/>
      <c r="C171" s="10"/>
      <c r="D171" s="29" t="s">
        <v>31</v>
      </c>
      <c r="E171" s="10"/>
      <c r="F171" s="10"/>
      <c r="G171" s="16" t="s">
        <v>12</v>
      </c>
      <c r="H171" s="16"/>
      <c r="I171" s="16"/>
      <c r="J171" s="16"/>
      <c r="K171" s="103"/>
      <c r="L171" s="103"/>
      <c r="M171" s="103"/>
      <c r="N171" s="103"/>
      <c r="O171" s="103"/>
      <c r="P171" s="103"/>
      <c r="Q171" s="103"/>
      <c r="R171" s="103"/>
      <c r="S171" s="103"/>
      <c r="T171" s="103"/>
      <c r="U171" s="103"/>
    </row>
    <row r="172" spans="1:27" customFormat="1" ht="14.4" x14ac:dyDescent="0.3">
      <c r="A172" s="42"/>
      <c r="B172" s="10"/>
      <c r="C172" s="10"/>
      <c r="D172" s="10"/>
      <c r="E172" s="10"/>
      <c r="F172" s="10"/>
      <c r="G172" s="10"/>
      <c r="H172" s="10"/>
      <c r="I172" s="10"/>
      <c r="J172" s="10"/>
      <c r="K172" s="16"/>
      <c r="L172" s="16"/>
      <c r="M172" s="16"/>
      <c r="N172" s="16"/>
      <c r="O172" s="16"/>
      <c r="P172" s="94"/>
      <c r="Q172" s="94"/>
      <c r="R172" s="94"/>
      <c r="S172" s="94"/>
      <c r="T172" s="94"/>
      <c r="U172" s="94"/>
    </row>
    <row r="173" spans="1:27" customFormat="1" ht="14.4" x14ac:dyDescent="0.3">
      <c r="A173" s="42"/>
      <c r="B173" s="10"/>
      <c r="C173" s="10"/>
      <c r="D173" s="15" t="s">
        <v>32</v>
      </c>
      <c r="E173" s="10"/>
      <c r="F173" s="10"/>
      <c r="G173" s="16" t="s">
        <v>10</v>
      </c>
      <c r="H173" s="16"/>
      <c r="I173" s="16"/>
      <c r="J173" s="16"/>
      <c r="K173" s="16"/>
      <c r="L173" s="16"/>
      <c r="M173" s="16"/>
      <c r="N173" s="16"/>
      <c r="O173" s="16"/>
      <c r="P173" s="94"/>
      <c r="Q173" s="94"/>
      <c r="R173" s="94"/>
      <c r="S173" s="94"/>
      <c r="T173" s="94"/>
      <c r="U173" s="94"/>
    </row>
    <row r="174" spans="1:27" customFormat="1" ht="14.4" x14ac:dyDescent="0.3">
      <c r="A174" s="43">
        <f>SUM(K174:U174)</f>
        <v>0</v>
      </c>
      <c r="B174" s="10"/>
      <c r="C174" s="10"/>
      <c r="D174" s="15" t="s">
        <v>25</v>
      </c>
      <c r="E174" s="10"/>
      <c r="F174" s="10"/>
      <c r="G174" s="16" t="s">
        <v>10</v>
      </c>
      <c r="H174" s="16"/>
      <c r="I174" s="16"/>
      <c r="J174" s="16"/>
      <c r="K174" s="16"/>
      <c r="L174" s="16"/>
      <c r="M174" s="16"/>
      <c r="N174" s="16"/>
      <c r="O174" s="16"/>
      <c r="P174" s="94"/>
      <c r="Q174" s="94"/>
      <c r="R174" s="94"/>
      <c r="S174" s="94"/>
      <c r="T174" s="94"/>
      <c r="U174" s="94"/>
    </row>
    <row r="175" spans="1:27" x14ac:dyDescent="0.2">
      <c r="A175" s="42"/>
      <c r="B175" s="10"/>
      <c r="C175" s="10"/>
      <c r="D175" s="10"/>
      <c r="E175" s="10"/>
      <c r="F175" s="10"/>
      <c r="G175" s="10"/>
      <c r="H175" s="10"/>
      <c r="I175" s="10"/>
      <c r="J175" s="10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0"/>
      <c r="W175" s="10"/>
      <c r="X175" s="10"/>
      <c r="Y175" s="10"/>
      <c r="Z175" s="10"/>
      <c r="AA175" s="10"/>
    </row>
    <row r="176" spans="1:27" ht="14.4" x14ac:dyDescent="0.3">
      <c r="A176" s="42"/>
      <c r="B176" s="41" t="s">
        <v>14</v>
      </c>
      <c r="C176" s="10"/>
      <c r="D176" s="31" t="s">
        <v>39</v>
      </c>
      <c r="E176" s="32"/>
      <c r="F176" s="32"/>
      <c r="G176" s="33" t="s">
        <v>9</v>
      </c>
      <c r="H176" s="33"/>
      <c r="I176" s="33"/>
      <c r="J176" s="33"/>
      <c r="K176" s="33"/>
      <c r="L176" s="33"/>
      <c r="M176" s="33"/>
      <c r="N176" s="33"/>
      <c r="O176" s="33"/>
      <c r="P176" s="73"/>
      <c r="Q176" s="73"/>
      <c r="R176" s="73"/>
      <c r="S176" s="73"/>
      <c r="T176" s="73"/>
      <c r="U176" s="73"/>
      <c r="V176"/>
      <c r="W176" s="32"/>
      <c r="X176" s="32"/>
      <c r="Y176" s="32"/>
      <c r="Z176" s="34"/>
      <c r="AA176" s="10"/>
    </row>
    <row r="177" spans="1:27" ht="14.4" x14ac:dyDescent="0.3">
      <c r="A177" s="42"/>
      <c r="B177" s="10"/>
      <c r="C177" s="10"/>
      <c r="D177" s="10"/>
      <c r="E177" s="10"/>
      <c r="F177" s="10"/>
      <c r="G177" s="10"/>
      <c r="H177" s="10"/>
      <c r="I177" s="10"/>
      <c r="J177" s="10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/>
      <c r="W177" s="10"/>
      <c r="X177" s="10"/>
      <c r="Y177" s="10"/>
      <c r="Z177" s="10"/>
      <c r="AA177" s="10"/>
    </row>
    <row r="178" spans="1:27" ht="14.4" x14ac:dyDescent="0.3">
      <c r="A178" s="42"/>
      <c r="B178" s="10"/>
      <c r="C178" s="10"/>
      <c r="D178" s="10" t="s">
        <v>28</v>
      </c>
      <c r="E178" s="10"/>
      <c r="F178" s="10"/>
      <c r="G178" s="16" t="s">
        <v>10</v>
      </c>
      <c r="H178" s="16"/>
      <c r="I178" s="16"/>
      <c r="J178" s="16"/>
      <c r="K178" s="93"/>
      <c r="L178" s="93"/>
      <c r="M178" s="93"/>
      <c r="N178" s="93"/>
      <c r="O178" s="93"/>
      <c r="P178" s="93"/>
      <c r="Q178" s="93"/>
      <c r="R178" s="93"/>
      <c r="S178" s="93"/>
      <c r="T178" s="93"/>
      <c r="U178" s="93"/>
      <c r="V178"/>
      <c r="W178" s="48" t="e">
        <f t="shared" ref="W178:Z178" si="15">+#REF!</f>
        <v>#REF!</v>
      </c>
      <c r="X178" s="48" t="e">
        <f t="shared" si="15"/>
        <v>#REF!</v>
      </c>
      <c r="Y178" s="48" t="e">
        <f t="shared" si="15"/>
        <v>#REF!</v>
      </c>
      <c r="Z178" s="48" t="e">
        <f t="shared" si="15"/>
        <v>#REF!</v>
      </c>
      <c r="AA178" s="10"/>
    </row>
    <row r="179" spans="1:27" ht="14.4" x14ac:dyDescent="0.3">
      <c r="A179" s="42"/>
      <c r="B179" s="10"/>
      <c r="C179" s="10"/>
      <c r="D179" s="29"/>
      <c r="E179" s="10"/>
      <c r="F179" s="10"/>
      <c r="G179" s="16"/>
      <c r="H179" s="16"/>
      <c r="I179" s="16"/>
      <c r="J179" s="16"/>
      <c r="K179" s="94"/>
      <c r="L179" s="94"/>
      <c r="M179" s="94"/>
      <c r="N179" s="94"/>
      <c r="O179" s="94"/>
      <c r="P179" s="94"/>
      <c r="Q179" s="94"/>
      <c r="R179" s="94"/>
      <c r="S179" s="94"/>
      <c r="T179" s="94"/>
      <c r="U179" s="94"/>
      <c r="V179"/>
      <c r="W179" s="48"/>
      <c r="X179" s="48"/>
      <c r="Y179" s="48"/>
      <c r="Z179" s="48"/>
      <c r="AA179" s="10"/>
    </row>
    <row r="180" spans="1:27" ht="14.4" x14ac:dyDescent="0.3">
      <c r="A180" s="42"/>
      <c r="B180" s="10"/>
      <c r="C180" s="10"/>
      <c r="D180" s="104" t="s">
        <v>130</v>
      </c>
      <c r="E180" s="17"/>
      <c r="F180" s="17"/>
      <c r="G180" s="18" t="s">
        <v>10</v>
      </c>
      <c r="H180" s="16"/>
      <c r="I180" s="16"/>
      <c r="J180" s="16"/>
      <c r="K180" s="112"/>
      <c r="L180" s="112"/>
      <c r="M180" s="112"/>
      <c r="N180" s="112"/>
      <c r="O180" s="112"/>
      <c r="P180" s="112"/>
      <c r="Q180" s="112"/>
      <c r="R180" s="112"/>
      <c r="S180" s="112"/>
      <c r="T180" s="112"/>
      <c r="U180" s="112"/>
      <c r="V180"/>
      <c r="W180" s="48"/>
      <c r="X180" s="48"/>
      <c r="Y180" s="48"/>
      <c r="Z180" s="48"/>
      <c r="AA180" s="10"/>
    </row>
    <row r="181" spans="1:27" ht="14.4" x14ac:dyDescent="0.3">
      <c r="A181" s="42"/>
      <c r="B181" s="10"/>
      <c r="C181" s="10"/>
      <c r="D181" s="105" t="s">
        <v>29</v>
      </c>
      <c r="E181" s="10"/>
      <c r="F181" s="10"/>
      <c r="G181" s="16" t="s">
        <v>12</v>
      </c>
      <c r="H181" s="16"/>
      <c r="I181" s="16"/>
      <c r="J181" s="16"/>
      <c r="K181" s="103"/>
      <c r="L181" s="103"/>
      <c r="M181" s="103"/>
      <c r="N181" s="103"/>
      <c r="O181" s="103"/>
      <c r="P181" s="103"/>
      <c r="Q181" s="103"/>
      <c r="R181" s="103"/>
      <c r="S181" s="103"/>
      <c r="T181" s="103"/>
      <c r="U181" s="103"/>
      <c r="V181"/>
      <c r="W181" s="48"/>
      <c r="X181" s="48"/>
      <c r="Y181" s="48"/>
      <c r="Z181" s="48"/>
      <c r="AA181" s="10"/>
    </row>
    <row r="182" spans="1:27" ht="14.4" x14ac:dyDescent="0.3">
      <c r="A182" s="42"/>
      <c r="B182" s="10"/>
      <c r="C182" s="10"/>
      <c r="D182" s="105" t="s">
        <v>30</v>
      </c>
      <c r="E182" s="10"/>
      <c r="F182" s="10"/>
      <c r="G182" s="16" t="s">
        <v>12</v>
      </c>
      <c r="H182" s="16"/>
      <c r="I182" s="16"/>
      <c r="J182" s="16"/>
      <c r="K182" s="103"/>
      <c r="L182" s="103"/>
      <c r="M182" s="103"/>
      <c r="N182" s="103"/>
      <c r="O182" s="103"/>
      <c r="P182" s="103"/>
      <c r="Q182" s="103"/>
      <c r="R182" s="103"/>
      <c r="S182" s="103"/>
      <c r="T182" s="103"/>
      <c r="U182" s="103"/>
      <c r="V182"/>
      <c r="W182" s="48"/>
      <c r="X182" s="48"/>
      <c r="Y182" s="48"/>
      <c r="Z182" s="48"/>
      <c r="AA182" s="10"/>
    </row>
    <row r="183" spans="1:27" ht="14.4" x14ac:dyDescent="0.3">
      <c r="A183" s="42"/>
      <c r="B183" s="10"/>
      <c r="C183" s="10"/>
      <c r="D183" s="105" t="s">
        <v>31</v>
      </c>
      <c r="E183" s="10"/>
      <c r="F183" s="10"/>
      <c r="G183" s="16" t="s">
        <v>12</v>
      </c>
      <c r="H183" s="16"/>
      <c r="I183" s="16"/>
      <c r="J183" s="16"/>
      <c r="K183" s="103"/>
      <c r="L183" s="103"/>
      <c r="M183" s="103"/>
      <c r="N183" s="103"/>
      <c r="O183" s="103"/>
      <c r="P183" s="103"/>
      <c r="Q183" s="103"/>
      <c r="R183" s="103"/>
      <c r="S183" s="103"/>
      <c r="T183" s="103"/>
      <c r="U183" s="103"/>
      <c r="V183"/>
      <c r="W183" s="48"/>
      <c r="X183" s="48"/>
      <c r="Y183" s="48"/>
      <c r="Z183" s="48"/>
      <c r="AA183" s="10"/>
    </row>
    <row r="184" spans="1:27" ht="14.4" x14ac:dyDescent="0.3">
      <c r="A184" s="42"/>
      <c r="B184" s="10"/>
      <c r="C184" s="10"/>
      <c r="D184" s="104" t="s">
        <v>131</v>
      </c>
      <c r="E184" s="17"/>
      <c r="F184" s="17"/>
      <c r="G184" s="18" t="s">
        <v>10</v>
      </c>
      <c r="H184" s="16"/>
      <c r="I184" s="16"/>
      <c r="J184" s="16"/>
      <c r="K184" s="112"/>
      <c r="L184" s="112"/>
      <c r="M184" s="112"/>
      <c r="N184" s="112"/>
      <c r="O184" s="112"/>
      <c r="P184" s="112"/>
      <c r="Q184" s="112"/>
      <c r="R184" s="112"/>
      <c r="S184" s="112"/>
      <c r="T184" s="112"/>
      <c r="U184" s="112"/>
      <c r="V184"/>
      <c r="W184" s="48"/>
      <c r="X184" s="48"/>
      <c r="Y184" s="48"/>
      <c r="Z184" s="48"/>
      <c r="AA184" s="10"/>
    </row>
    <row r="185" spans="1:27" ht="14.4" x14ac:dyDescent="0.3">
      <c r="A185" s="42"/>
      <c r="B185" s="10"/>
      <c r="C185" s="10"/>
      <c r="D185" s="105" t="s">
        <v>29</v>
      </c>
      <c r="E185" s="10"/>
      <c r="F185" s="10"/>
      <c r="G185" s="16" t="s">
        <v>12</v>
      </c>
      <c r="H185" s="16"/>
      <c r="I185" s="16"/>
      <c r="J185" s="16"/>
      <c r="K185" s="103"/>
      <c r="L185" s="103"/>
      <c r="M185" s="103"/>
      <c r="N185" s="103"/>
      <c r="O185" s="103"/>
      <c r="P185" s="103"/>
      <c r="Q185" s="103"/>
      <c r="R185" s="103"/>
      <c r="S185" s="103"/>
      <c r="T185" s="103"/>
      <c r="U185" s="103"/>
      <c r="V185"/>
      <c r="W185" s="48"/>
      <c r="X185" s="48"/>
      <c r="Y185" s="48"/>
      <c r="Z185" s="48"/>
      <c r="AA185" s="10"/>
    </row>
    <row r="186" spans="1:27" ht="14.4" x14ac:dyDescent="0.3">
      <c r="A186" s="42"/>
      <c r="B186" s="10"/>
      <c r="C186" s="10"/>
      <c r="D186" s="105" t="s">
        <v>30</v>
      </c>
      <c r="E186" s="10"/>
      <c r="F186" s="10"/>
      <c r="G186" s="16" t="s">
        <v>12</v>
      </c>
      <c r="H186" s="16"/>
      <c r="I186" s="16"/>
      <c r="J186" s="16"/>
      <c r="K186" s="103"/>
      <c r="L186" s="103"/>
      <c r="M186" s="103"/>
      <c r="N186" s="103"/>
      <c r="O186" s="103"/>
      <c r="P186" s="103"/>
      <c r="Q186" s="103"/>
      <c r="R186" s="103"/>
      <c r="S186" s="103"/>
      <c r="T186" s="103"/>
      <c r="U186" s="103"/>
      <c r="V186"/>
      <c r="W186" s="48"/>
      <c r="X186" s="48"/>
      <c r="Y186" s="48"/>
      <c r="Z186" s="48"/>
      <c r="AA186" s="10"/>
    </row>
    <row r="187" spans="1:27" ht="14.4" x14ac:dyDescent="0.3">
      <c r="A187" s="42"/>
      <c r="B187" s="10"/>
      <c r="C187" s="10"/>
      <c r="D187" s="105" t="s">
        <v>31</v>
      </c>
      <c r="E187" s="10"/>
      <c r="F187" s="10"/>
      <c r="G187" s="16" t="s">
        <v>12</v>
      </c>
      <c r="H187" s="10"/>
      <c r="I187" s="10"/>
      <c r="J187" s="10"/>
      <c r="K187" s="103"/>
      <c r="L187" s="103"/>
      <c r="M187" s="103"/>
      <c r="N187" s="103"/>
      <c r="O187" s="103"/>
      <c r="P187" s="103"/>
      <c r="Q187" s="103"/>
      <c r="R187" s="103"/>
      <c r="S187" s="103"/>
      <c r="T187" s="103"/>
      <c r="U187" s="103"/>
      <c r="V187"/>
      <c r="W187" s="16"/>
      <c r="X187" s="16"/>
      <c r="Y187" s="16"/>
      <c r="Z187" s="16"/>
      <c r="AA187" s="10"/>
    </row>
    <row r="188" spans="1:27" ht="15" thickBot="1" x14ac:dyDescent="0.35">
      <c r="A188" s="42"/>
      <c r="B188" s="10"/>
      <c r="C188" s="10"/>
      <c r="D188" s="105"/>
      <c r="E188" s="10"/>
      <c r="F188" s="10"/>
      <c r="G188" s="16"/>
      <c r="H188" s="110"/>
      <c r="I188" s="110"/>
      <c r="J188" s="110"/>
      <c r="K188" s="109"/>
      <c r="L188" s="109"/>
      <c r="M188" s="109"/>
      <c r="N188" s="109"/>
      <c r="O188" s="109"/>
      <c r="P188" s="109"/>
      <c r="Q188" s="109"/>
      <c r="R188" s="109"/>
      <c r="S188" s="109"/>
      <c r="T188" s="109"/>
      <c r="U188" s="109"/>
      <c r="V188"/>
      <c r="W188" s="16"/>
      <c r="X188" s="16"/>
      <c r="Y188" s="16"/>
      <c r="Z188" s="16"/>
      <c r="AA188" s="10"/>
    </row>
    <row r="189" spans="1:27" ht="14.4" x14ac:dyDescent="0.3">
      <c r="A189" s="42"/>
      <c r="B189" s="10"/>
      <c r="C189" s="10"/>
      <c r="D189" s="17" t="s">
        <v>129</v>
      </c>
      <c r="E189" s="10"/>
      <c r="F189" s="10"/>
      <c r="G189" s="18" t="s">
        <v>10</v>
      </c>
      <c r="H189" s="16"/>
      <c r="I189" s="16"/>
      <c r="J189" s="16"/>
      <c r="K189" s="112"/>
      <c r="L189" s="112"/>
      <c r="M189" s="112"/>
      <c r="N189" s="112"/>
      <c r="O189" s="112"/>
      <c r="P189" s="112"/>
      <c r="Q189" s="112"/>
      <c r="R189" s="112"/>
      <c r="S189" s="112"/>
      <c r="T189" s="112"/>
      <c r="U189" s="112"/>
      <c r="V189"/>
      <c r="W189" s="45">
        <f>+W175+W172</f>
        <v>0</v>
      </c>
      <c r="X189" s="45">
        <f>+X175+X172</f>
        <v>0</v>
      </c>
      <c r="Y189" s="45">
        <f>+Y175+Y172</f>
        <v>0</v>
      </c>
      <c r="Z189" s="45">
        <f>+Z175+Z172</f>
        <v>0</v>
      </c>
      <c r="AA189" s="10"/>
    </row>
    <row r="190" spans="1:27" ht="14.4" x14ac:dyDescent="0.3">
      <c r="A190" s="42"/>
      <c r="B190" s="10"/>
      <c r="C190" s="10"/>
      <c r="D190" s="29" t="s">
        <v>30</v>
      </c>
      <c r="E190" s="10"/>
      <c r="F190" s="10"/>
      <c r="G190" s="16" t="s">
        <v>12</v>
      </c>
      <c r="H190" s="16"/>
      <c r="I190" s="16"/>
      <c r="J190" s="16"/>
      <c r="K190" s="103"/>
      <c r="L190" s="103"/>
      <c r="M190" s="103"/>
      <c r="N190" s="103"/>
      <c r="O190" s="103"/>
      <c r="P190" s="103"/>
      <c r="Q190" s="103"/>
      <c r="R190" s="103"/>
      <c r="S190" s="103"/>
      <c r="T190" s="103"/>
      <c r="U190" s="103"/>
      <c r="V190"/>
      <c r="W190" s="46" t="str">
        <f>+IFERROR(W189/W169,"n.a.")</f>
        <v>n.a.</v>
      </c>
      <c r="X190" s="46" t="str">
        <f>+IFERROR(X189/X169,"n.a.")</f>
        <v>n.a.</v>
      </c>
      <c r="Y190" s="46" t="str">
        <f>+IFERROR(Y189/Y169,"n.a.")</f>
        <v>n.a.</v>
      </c>
      <c r="Z190" s="46" t="str">
        <f>+IFERROR(Z189/Z169,"n.a.")</f>
        <v>n.a.</v>
      </c>
      <c r="AA190" s="10"/>
    </row>
    <row r="191" spans="1:27" ht="14.4" x14ac:dyDescent="0.3">
      <c r="A191" s="42"/>
      <c r="B191" s="10"/>
      <c r="C191" s="10"/>
      <c r="D191" s="29" t="s">
        <v>31</v>
      </c>
      <c r="E191" s="10"/>
      <c r="F191" s="10"/>
      <c r="G191" s="16" t="s">
        <v>12</v>
      </c>
      <c r="H191" s="16"/>
      <c r="I191" s="16"/>
      <c r="J191" s="16"/>
      <c r="K191" s="103"/>
      <c r="L191" s="103"/>
      <c r="M191" s="103"/>
      <c r="N191" s="103"/>
      <c r="O191" s="103"/>
      <c r="P191" s="103"/>
      <c r="Q191" s="103"/>
      <c r="R191" s="103"/>
      <c r="S191" s="103"/>
      <c r="T191" s="103"/>
      <c r="U191" s="103"/>
      <c r="V191"/>
      <c r="W191" s="46" t="str">
        <f t="shared" ref="W191:Z191" si="16">+IFERROR(W189/V189-1,"n.a.")</f>
        <v>n.a.</v>
      </c>
      <c r="X191" s="46" t="str">
        <f t="shared" si="16"/>
        <v>n.a.</v>
      </c>
      <c r="Y191" s="46" t="str">
        <f t="shared" si="16"/>
        <v>n.a.</v>
      </c>
      <c r="Z191" s="46" t="str">
        <f t="shared" si="16"/>
        <v>n.a.</v>
      </c>
      <c r="AA191" s="10"/>
    </row>
    <row r="192" spans="1:27" ht="14.4" x14ac:dyDescent="0.3">
      <c r="A192" s="42"/>
      <c r="B192" s="10"/>
      <c r="C192" s="10"/>
      <c r="D192" s="29"/>
      <c r="E192" s="10"/>
      <c r="F192" s="10"/>
      <c r="G192" s="16"/>
      <c r="H192" s="16"/>
      <c r="I192" s="16"/>
      <c r="J192" s="16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/>
      <c r="W192" s="46"/>
      <c r="X192" s="46"/>
      <c r="Y192" s="46"/>
      <c r="Z192" s="46"/>
      <c r="AA192" s="10"/>
    </row>
    <row r="193" spans="1:27" ht="14.4" x14ac:dyDescent="0.3">
      <c r="A193" s="42"/>
      <c r="B193" s="10"/>
      <c r="C193" s="10"/>
      <c r="D193" s="15" t="s">
        <v>133</v>
      </c>
      <c r="E193" s="10"/>
      <c r="F193" s="10"/>
      <c r="G193" s="16" t="s">
        <v>10</v>
      </c>
      <c r="H193" s="16"/>
      <c r="I193" s="16"/>
      <c r="J193" s="16"/>
      <c r="K193" s="94"/>
      <c r="L193" s="94"/>
      <c r="M193" s="94"/>
      <c r="N193" s="94"/>
      <c r="O193" s="94"/>
      <c r="P193" s="94"/>
      <c r="Q193" s="94"/>
      <c r="R193" s="94"/>
      <c r="S193" s="94"/>
      <c r="T193" s="94"/>
      <c r="U193" s="94"/>
      <c r="V193"/>
      <c r="W193" s="46"/>
      <c r="X193" s="46"/>
      <c r="Y193" s="46"/>
      <c r="Z193" s="46"/>
      <c r="AA193" s="10"/>
    </row>
    <row r="194" spans="1:27" ht="14.4" x14ac:dyDescent="0.3">
      <c r="A194" s="43">
        <f>SUM(K194:U194)</f>
        <v>0</v>
      </c>
      <c r="B194" s="10"/>
      <c r="C194" s="10"/>
      <c r="D194" s="15" t="s">
        <v>25</v>
      </c>
      <c r="E194" s="10"/>
      <c r="F194" s="10"/>
      <c r="G194" s="16" t="s">
        <v>10</v>
      </c>
      <c r="H194" s="16"/>
      <c r="I194" s="16"/>
      <c r="J194" s="16"/>
      <c r="K194" s="94"/>
      <c r="L194" s="94"/>
      <c r="M194" s="94"/>
      <c r="N194" s="94"/>
      <c r="O194" s="94"/>
      <c r="P194" s="94"/>
      <c r="Q194" s="94"/>
      <c r="R194" s="94"/>
      <c r="S194" s="94"/>
      <c r="T194" s="94"/>
      <c r="U194" s="94"/>
      <c r="V194"/>
      <c r="W194" s="46"/>
      <c r="X194" s="46"/>
      <c r="Y194" s="46"/>
      <c r="Z194" s="46"/>
      <c r="AA194" s="10"/>
    </row>
    <row r="195" spans="1:27" ht="14.4" x14ac:dyDescent="0.3">
      <c r="A195" s="99"/>
      <c r="K195" s="94"/>
      <c r="L195" s="94"/>
      <c r="M195" s="94"/>
      <c r="N195" s="94"/>
      <c r="O195" s="94"/>
      <c r="P195" s="94"/>
      <c r="Q195" s="94"/>
      <c r="R195" s="94"/>
      <c r="S195" s="94"/>
      <c r="T195" s="94"/>
      <c r="U195" s="94"/>
      <c r="V195"/>
    </row>
    <row r="196" spans="1:27" ht="14.4" x14ac:dyDescent="0.3">
      <c r="A196" s="16"/>
      <c r="B196" s="47" t="s">
        <v>14</v>
      </c>
      <c r="C196" s="10"/>
      <c r="D196" s="31" t="s">
        <v>134</v>
      </c>
      <c r="E196" s="32"/>
      <c r="F196" s="32"/>
      <c r="G196" s="33" t="s">
        <v>9</v>
      </c>
      <c r="H196" s="33"/>
      <c r="I196" s="33"/>
      <c r="J196" s="33"/>
      <c r="K196" s="33"/>
      <c r="L196" s="33"/>
      <c r="M196" s="33"/>
      <c r="N196" s="33"/>
      <c r="O196" s="33"/>
      <c r="P196" s="73"/>
      <c r="Q196" s="73"/>
      <c r="R196" s="73"/>
      <c r="S196" s="73"/>
      <c r="T196" s="73"/>
      <c r="U196" s="73"/>
      <c r="V196"/>
      <c r="W196" s="32"/>
      <c r="X196" s="32"/>
      <c r="Y196" s="32"/>
      <c r="Z196" s="34"/>
      <c r="AA196" s="10"/>
    </row>
    <row r="197" spans="1:27" ht="14.4" x14ac:dyDescent="0.3">
      <c r="A197" s="42"/>
      <c r="B197" s="10"/>
      <c r="C197" s="10"/>
      <c r="D197" s="10"/>
      <c r="E197" s="10"/>
      <c r="F197" s="10"/>
      <c r="G197" s="10"/>
      <c r="H197" s="10"/>
      <c r="I197" s="10"/>
      <c r="J197" s="10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/>
      <c r="W197" s="10"/>
      <c r="X197" s="10"/>
      <c r="Y197" s="10"/>
      <c r="Z197" s="10"/>
      <c r="AA197" s="10"/>
    </row>
    <row r="198" spans="1:27" ht="14.4" x14ac:dyDescent="0.3">
      <c r="A198" s="42"/>
      <c r="B198" s="10"/>
      <c r="C198" s="10"/>
      <c r="D198" s="10" t="s">
        <v>28</v>
      </c>
      <c r="E198" s="10"/>
      <c r="F198" s="10"/>
      <c r="G198" s="16" t="s">
        <v>10</v>
      </c>
      <c r="H198" s="16"/>
      <c r="I198" s="16"/>
      <c r="J198" s="16"/>
      <c r="K198" s="93"/>
      <c r="L198" s="93"/>
      <c r="M198" s="93"/>
      <c r="N198" s="93"/>
      <c r="O198" s="93"/>
      <c r="P198" s="93"/>
      <c r="Q198" s="93"/>
      <c r="R198" s="93"/>
      <c r="S198" s="93"/>
      <c r="T198" s="93"/>
      <c r="U198" s="93"/>
      <c r="V198"/>
      <c r="W198" s="48" t="e">
        <f t="shared" ref="W198" si="17">+#REF!</f>
        <v>#REF!</v>
      </c>
      <c r="X198" s="48" t="e">
        <f t="shared" ref="X198" si="18">+#REF!</f>
        <v>#REF!</v>
      </c>
      <c r="Y198" s="48" t="e">
        <f t="shared" ref="Y198" si="19">+#REF!</f>
        <v>#REF!</v>
      </c>
      <c r="Z198" s="48" t="e">
        <f t="shared" ref="Z198" si="20">+#REF!</f>
        <v>#REF!</v>
      </c>
      <c r="AA198" s="10"/>
    </row>
    <row r="199" spans="1:27" ht="14.4" x14ac:dyDescent="0.3">
      <c r="A199" s="42"/>
      <c r="B199" s="10"/>
      <c r="C199" s="10"/>
      <c r="D199" s="10"/>
      <c r="E199" s="10"/>
      <c r="F199" s="10"/>
      <c r="G199" s="16"/>
      <c r="H199" s="16"/>
      <c r="I199" s="16"/>
      <c r="J199" s="16"/>
      <c r="K199" s="94"/>
      <c r="L199" s="94"/>
      <c r="M199" s="94"/>
      <c r="N199" s="94"/>
      <c r="O199" s="94"/>
      <c r="P199" s="94"/>
      <c r="Q199" s="94"/>
      <c r="R199" s="94"/>
      <c r="S199" s="94"/>
      <c r="T199" s="94"/>
      <c r="U199" s="94"/>
      <c r="V199"/>
      <c r="W199" s="48"/>
      <c r="X199" s="48"/>
      <c r="Y199" s="48"/>
      <c r="Z199" s="48"/>
      <c r="AA199" s="10"/>
    </row>
    <row r="200" spans="1:27" ht="14.4" x14ac:dyDescent="0.3">
      <c r="A200" s="42"/>
      <c r="B200" s="10"/>
      <c r="C200" s="10"/>
      <c r="D200" s="17" t="s">
        <v>136</v>
      </c>
      <c r="E200" s="10"/>
      <c r="F200" s="10"/>
      <c r="G200" s="18" t="s">
        <v>10</v>
      </c>
      <c r="H200" s="16"/>
      <c r="I200" s="16"/>
      <c r="J200" s="16"/>
      <c r="K200" s="112"/>
      <c r="L200" s="112"/>
      <c r="M200" s="112"/>
      <c r="N200" s="112"/>
      <c r="O200" s="112"/>
      <c r="P200" s="112"/>
      <c r="Q200" s="112"/>
      <c r="R200" s="112"/>
      <c r="S200" s="112"/>
      <c r="T200" s="112"/>
      <c r="U200" s="112"/>
      <c r="V200"/>
      <c r="W200" s="49" t="e">
        <f t="shared" ref="W200:Z200" si="21">+V200*(1+W202)</f>
        <v>#REF!</v>
      </c>
      <c r="X200" s="49" t="e">
        <f t="shared" si="21"/>
        <v>#REF!</v>
      </c>
      <c r="Y200" s="49" t="e">
        <f t="shared" si="21"/>
        <v>#REF!</v>
      </c>
      <c r="Z200" s="49" t="e">
        <f t="shared" si="21"/>
        <v>#REF!</v>
      </c>
      <c r="AA200" s="10"/>
    </row>
    <row r="201" spans="1:27" ht="14.4" x14ac:dyDescent="0.3">
      <c r="A201" s="42"/>
      <c r="B201" s="10"/>
      <c r="C201" s="10"/>
      <c r="D201" s="29" t="s">
        <v>30</v>
      </c>
      <c r="E201" s="10"/>
      <c r="F201" s="10"/>
      <c r="G201" s="16" t="s">
        <v>12</v>
      </c>
      <c r="H201" s="16"/>
      <c r="I201" s="16"/>
      <c r="J201" s="16"/>
      <c r="K201" s="103"/>
      <c r="L201" s="103"/>
      <c r="M201" s="103"/>
      <c r="N201" s="103"/>
      <c r="O201" s="103"/>
      <c r="P201" s="103"/>
      <c r="Q201" s="103"/>
      <c r="R201" s="103"/>
      <c r="S201" s="103"/>
      <c r="T201" s="103"/>
      <c r="U201" s="103"/>
      <c r="V201"/>
      <c r="W201" s="46" t="str">
        <f>+IFERROR(W200/W198,"n.a.")</f>
        <v>n.a.</v>
      </c>
      <c r="X201" s="46" t="str">
        <f>+IFERROR(X200/X198,"n.a.")</f>
        <v>n.a.</v>
      </c>
      <c r="Y201" s="46" t="str">
        <f>+IFERROR(Y200/Y198,"n.a.")</f>
        <v>n.a.</v>
      </c>
      <c r="Z201" s="46" t="str">
        <f>+IFERROR(Z200/Z198,"n.a.")</f>
        <v>n.a.</v>
      </c>
      <c r="AA201" s="10"/>
    </row>
    <row r="202" spans="1:27" ht="14.4" x14ac:dyDescent="0.3">
      <c r="A202" s="42"/>
      <c r="B202" s="10"/>
      <c r="C202" s="10"/>
      <c r="D202" s="29" t="s">
        <v>31</v>
      </c>
      <c r="E202" s="10"/>
      <c r="F202" s="10"/>
      <c r="G202" s="16" t="s">
        <v>12</v>
      </c>
      <c r="H202" s="16"/>
      <c r="I202" s="16"/>
      <c r="J202" s="16"/>
      <c r="K202" s="103"/>
      <c r="L202" s="103"/>
      <c r="M202" s="103"/>
      <c r="N202" s="103"/>
      <c r="O202" s="103"/>
      <c r="P202" s="103"/>
      <c r="Q202" s="103"/>
      <c r="R202" s="103"/>
      <c r="S202" s="103"/>
      <c r="T202" s="103"/>
      <c r="U202" s="103"/>
      <c r="V202"/>
      <c r="W202" s="50" t="e">
        <f>+#REF!</f>
        <v>#REF!</v>
      </c>
      <c r="X202" s="50" t="e">
        <f>+#REF!</f>
        <v>#REF!</v>
      </c>
      <c r="Y202" s="50" t="e">
        <f>+#REF!</f>
        <v>#REF!</v>
      </c>
      <c r="Z202" s="50" t="e">
        <f>+#REF!</f>
        <v>#REF!</v>
      </c>
      <c r="AA202" s="10"/>
    </row>
    <row r="203" spans="1:27" ht="14.4" x14ac:dyDescent="0.3">
      <c r="A203" s="99"/>
      <c r="K203" s="94"/>
      <c r="L203" s="94"/>
      <c r="M203" s="94"/>
      <c r="N203" s="94"/>
      <c r="O203" s="94"/>
      <c r="P203" s="94"/>
      <c r="Q203" s="94"/>
      <c r="R203" s="94"/>
      <c r="S203" s="94"/>
      <c r="T203" s="94"/>
      <c r="U203" s="94"/>
      <c r="V203"/>
    </row>
    <row r="204" spans="1:27" ht="14.4" x14ac:dyDescent="0.3">
      <c r="A204" s="16"/>
      <c r="B204" s="47" t="s">
        <v>14</v>
      </c>
      <c r="C204" s="10"/>
      <c r="D204" s="31" t="s">
        <v>18</v>
      </c>
      <c r="E204" s="32"/>
      <c r="F204" s="32"/>
      <c r="G204" s="33" t="s">
        <v>9</v>
      </c>
      <c r="H204" s="33"/>
      <c r="I204" s="33"/>
      <c r="J204" s="33"/>
      <c r="K204" s="33"/>
      <c r="L204" s="33"/>
      <c r="M204" s="33"/>
      <c r="N204" s="33"/>
      <c r="O204" s="33"/>
      <c r="P204" s="73"/>
      <c r="Q204" s="73"/>
      <c r="R204" s="73"/>
      <c r="S204" s="73"/>
      <c r="T204" s="73"/>
      <c r="U204" s="73"/>
      <c r="V204"/>
      <c r="W204" s="32"/>
      <c r="X204" s="32"/>
      <c r="Y204" s="32"/>
      <c r="Z204" s="34"/>
      <c r="AA204" s="10"/>
    </row>
    <row r="205" spans="1:27" x14ac:dyDescent="0.2">
      <c r="A205" s="99"/>
      <c r="K205" s="70"/>
      <c r="L205" s="70"/>
      <c r="M205" s="70"/>
      <c r="N205" s="70"/>
      <c r="O205" s="70"/>
      <c r="P205" s="70"/>
      <c r="Q205" s="70"/>
      <c r="R205" s="70"/>
      <c r="S205" s="70"/>
      <c r="T205" s="70"/>
      <c r="U205" s="70"/>
    </row>
    <row r="206" spans="1:27" x14ac:dyDescent="0.2">
      <c r="A206" s="99"/>
      <c r="D206" s="17" t="s">
        <v>18</v>
      </c>
      <c r="E206" s="10"/>
      <c r="F206" s="10"/>
      <c r="G206" s="18" t="s">
        <v>10</v>
      </c>
      <c r="H206" s="18"/>
      <c r="I206" s="18"/>
      <c r="J206" s="18"/>
      <c r="K206" s="112"/>
      <c r="L206" s="112"/>
      <c r="M206" s="112"/>
      <c r="N206" s="112"/>
      <c r="O206" s="112"/>
      <c r="P206" s="112"/>
      <c r="Q206" s="112"/>
      <c r="R206" s="112"/>
      <c r="S206" s="112"/>
      <c r="T206" s="112"/>
      <c r="U206" s="112"/>
    </row>
    <row r="207" spans="1:27" x14ac:dyDescent="0.2">
      <c r="A207" s="99"/>
      <c r="D207" s="29" t="s">
        <v>16</v>
      </c>
      <c r="E207" s="10"/>
      <c r="F207" s="10"/>
      <c r="G207" s="16" t="s">
        <v>12</v>
      </c>
      <c r="H207" s="16"/>
      <c r="I207" s="16"/>
      <c r="J207" s="16"/>
      <c r="K207" s="103"/>
      <c r="L207" s="103"/>
      <c r="M207" s="103"/>
      <c r="N207" s="103"/>
      <c r="O207" s="103"/>
      <c r="P207" s="103"/>
      <c r="Q207" s="103"/>
      <c r="R207" s="103"/>
      <c r="S207" s="103"/>
      <c r="T207" s="103"/>
      <c r="U207" s="103"/>
    </row>
    <row r="208" spans="1:27" x14ac:dyDescent="0.2">
      <c r="A208" s="99"/>
      <c r="D208" s="30" t="s">
        <v>37</v>
      </c>
      <c r="E208" s="17"/>
      <c r="F208" s="17"/>
      <c r="G208" s="18" t="s">
        <v>10</v>
      </c>
      <c r="H208" s="18"/>
      <c r="I208" s="18"/>
      <c r="J208" s="18"/>
      <c r="K208" s="112"/>
      <c r="L208" s="112"/>
      <c r="M208" s="112"/>
      <c r="N208" s="112"/>
      <c r="O208" s="112"/>
      <c r="P208" s="112"/>
      <c r="Q208" s="112"/>
      <c r="R208" s="112"/>
      <c r="S208" s="112"/>
      <c r="T208" s="112"/>
      <c r="U208" s="112"/>
    </row>
    <row r="209" spans="1:27" ht="13.2" thickBot="1" x14ac:dyDescent="0.25">
      <c r="A209" s="99"/>
      <c r="D209" s="29" t="s">
        <v>16</v>
      </c>
      <c r="E209" s="10"/>
      <c r="F209" s="10"/>
      <c r="G209" s="16" t="s">
        <v>12</v>
      </c>
      <c r="H209" s="110"/>
      <c r="I209" s="110"/>
      <c r="J209" s="110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</row>
    <row r="210" spans="1:27" x14ac:dyDescent="0.2">
      <c r="A210" s="99"/>
      <c r="D210" s="17" t="s">
        <v>38</v>
      </c>
      <c r="E210" s="10"/>
      <c r="F210" s="10"/>
      <c r="G210" s="18" t="s">
        <v>10</v>
      </c>
      <c r="H210" s="18"/>
      <c r="I210" s="18"/>
      <c r="J210" s="18"/>
      <c r="K210" s="112"/>
      <c r="L210" s="112"/>
      <c r="M210" s="112"/>
      <c r="N210" s="112"/>
      <c r="O210" s="112"/>
      <c r="P210" s="112"/>
      <c r="Q210" s="112"/>
      <c r="R210" s="112"/>
      <c r="S210" s="112"/>
      <c r="T210" s="112"/>
      <c r="U210" s="112"/>
    </row>
    <row r="211" spans="1:27" x14ac:dyDescent="0.2">
      <c r="A211" s="99"/>
      <c r="D211" s="29" t="s">
        <v>16</v>
      </c>
      <c r="E211" s="10"/>
      <c r="F211" s="10"/>
      <c r="G211" s="16" t="s">
        <v>12</v>
      </c>
      <c r="H211" s="16"/>
      <c r="I211" s="16"/>
      <c r="J211" s="16"/>
      <c r="K211" s="103"/>
      <c r="L211" s="103"/>
      <c r="M211" s="103"/>
      <c r="N211" s="103"/>
      <c r="O211" s="103"/>
      <c r="P211" s="103"/>
      <c r="Q211" s="103"/>
      <c r="R211" s="103"/>
      <c r="S211" s="103"/>
      <c r="T211" s="103"/>
      <c r="U211" s="103"/>
    </row>
    <row r="212" spans="1:27" x14ac:dyDescent="0.2">
      <c r="A212" s="99"/>
      <c r="D212" s="29"/>
      <c r="E212" s="10"/>
      <c r="F212" s="10"/>
      <c r="G212" s="16"/>
      <c r="H212" s="16"/>
      <c r="I212" s="16"/>
      <c r="J212" s="16"/>
      <c r="K212" s="27"/>
      <c r="L212" s="28"/>
      <c r="M212" s="28"/>
      <c r="N212" s="28"/>
      <c r="O212" s="28"/>
      <c r="P212" s="28"/>
      <c r="Q212" s="28"/>
      <c r="R212" s="28"/>
      <c r="S212" s="28"/>
      <c r="T212" s="28"/>
      <c r="U212" s="28"/>
    </row>
    <row r="213" spans="1:27" ht="14.4" x14ac:dyDescent="0.3">
      <c r="A213" s="42"/>
      <c r="B213" s="41" t="s">
        <v>14</v>
      </c>
      <c r="C213" s="10"/>
      <c r="D213" s="31" t="s">
        <v>73</v>
      </c>
      <c r="E213" s="32"/>
      <c r="F213" s="32"/>
      <c r="G213" s="33" t="s">
        <v>9</v>
      </c>
      <c r="H213" s="33"/>
      <c r="I213" s="33"/>
      <c r="J213" s="33"/>
      <c r="K213" s="33"/>
      <c r="L213" s="33"/>
      <c r="M213" s="33"/>
      <c r="N213" s="33"/>
      <c r="O213" s="33"/>
      <c r="P213" s="73"/>
      <c r="Q213" s="73"/>
      <c r="R213" s="73"/>
      <c r="S213" s="73"/>
      <c r="T213" s="73"/>
      <c r="U213" s="73"/>
      <c r="V213"/>
      <c r="W213" s="32"/>
      <c r="X213" s="32"/>
      <c r="Y213" s="32"/>
      <c r="Z213" s="34"/>
      <c r="AA213" s="10"/>
    </row>
    <row r="214" spans="1:27" ht="14.4" x14ac:dyDescent="0.3">
      <c r="A214" s="99"/>
      <c r="D214" s="29"/>
      <c r="E214" s="10"/>
      <c r="F214" s="10"/>
      <c r="G214" s="16"/>
      <c r="H214" s="16"/>
      <c r="I214" s="16"/>
      <c r="J214" s="16"/>
      <c r="K214" s="27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/>
    </row>
    <row r="215" spans="1:27" ht="14.4" x14ac:dyDescent="0.3">
      <c r="A215" s="42"/>
      <c r="B215" s="10"/>
      <c r="C215" s="10"/>
      <c r="D215" s="61" t="s">
        <v>74</v>
      </c>
      <c r="E215" s="62"/>
      <c r="F215" s="62"/>
      <c r="G215" s="62"/>
      <c r="H215" s="62"/>
      <c r="I215" s="62"/>
      <c r="J215" s="62"/>
      <c r="K215" s="71"/>
      <c r="L215" s="71"/>
      <c r="M215" s="71"/>
      <c r="N215" s="71"/>
      <c r="O215" s="71"/>
      <c r="P215" s="71"/>
      <c r="Q215" s="71"/>
      <c r="R215" s="71"/>
      <c r="S215" s="71"/>
      <c r="T215" s="71"/>
      <c r="U215" s="71"/>
      <c r="V215"/>
      <c r="W215" s="62"/>
      <c r="X215" s="62"/>
      <c r="Y215" s="62"/>
      <c r="Z215" s="63"/>
      <c r="AA215" s="10"/>
    </row>
    <row r="216" spans="1:27" ht="14.4" x14ac:dyDescent="0.3">
      <c r="A216" s="42"/>
      <c r="B216" s="10"/>
      <c r="C216" s="10"/>
      <c r="D216"/>
      <c r="E216"/>
      <c r="F216"/>
      <c r="G216"/>
      <c r="H216"/>
      <c r="I216"/>
      <c r="J216"/>
      <c r="K216" s="94"/>
      <c r="L216" s="94"/>
      <c r="M216" s="94"/>
      <c r="N216" s="94"/>
      <c r="O216" s="94"/>
      <c r="P216" s="94"/>
      <c r="Q216" s="94"/>
      <c r="R216" s="94"/>
      <c r="S216" s="94"/>
      <c r="T216" s="94"/>
      <c r="U216" s="94"/>
      <c r="V216"/>
      <c r="W216" s="62"/>
      <c r="X216" s="62"/>
      <c r="Y216" s="62"/>
      <c r="Z216" s="63"/>
      <c r="AA216" s="10"/>
    </row>
    <row r="217" spans="1:27" ht="14.4" x14ac:dyDescent="0.3">
      <c r="A217" s="42"/>
      <c r="B217" s="10"/>
      <c r="C217" s="10"/>
      <c r="D217" s="64" t="s">
        <v>75</v>
      </c>
      <c r="E217" s="64"/>
      <c r="F217"/>
      <c r="G217" s="18" t="s">
        <v>10</v>
      </c>
      <c r="H217" s="18"/>
      <c r="I217" s="18"/>
      <c r="J217" s="18"/>
      <c r="K217" s="112"/>
      <c r="L217" s="112"/>
      <c r="M217" s="112"/>
      <c r="N217" s="112"/>
      <c r="O217" s="112"/>
      <c r="P217" s="112"/>
      <c r="Q217" s="112"/>
      <c r="R217" s="112"/>
      <c r="S217" s="112"/>
      <c r="T217" s="112"/>
      <c r="U217" s="112"/>
      <c r="V217"/>
      <c r="W217" s="62"/>
      <c r="X217" s="62"/>
      <c r="Y217" s="62"/>
      <c r="Z217" s="63"/>
      <c r="AA217" s="10"/>
    </row>
    <row r="218" spans="1:27" ht="14.4" x14ac:dyDescent="0.3">
      <c r="A218" s="42"/>
      <c r="B218" s="10"/>
      <c r="C218" s="10"/>
      <c r="D218" s="29" t="s">
        <v>30</v>
      </c>
      <c r="E218" s="10"/>
      <c r="F218" s="10"/>
      <c r="G218" s="16" t="s">
        <v>12</v>
      </c>
      <c r="H218" s="16"/>
      <c r="I218" s="16"/>
      <c r="J218" s="16"/>
      <c r="K218" s="103"/>
      <c r="L218" s="103"/>
      <c r="M218" s="103"/>
      <c r="N218" s="103"/>
      <c r="O218" s="103"/>
      <c r="P218" s="103"/>
      <c r="Q218" s="103"/>
      <c r="R218" s="103"/>
      <c r="S218" s="103"/>
      <c r="T218" s="103"/>
      <c r="U218" s="103"/>
      <c r="V218"/>
      <c r="W218" s="62"/>
      <c r="X218" s="62"/>
      <c r="Y218" s="62"/>
      <c r="Z218" s="63"/>
      <c r="AA218" s="10"/>
    </row>
    <row r="219" spans="1:27" ht="14.4" x14ac:dyDescent="0.3">
      <c r="A219" s="42"/>
      <c r="B219" s="10"/>
      <c r="C219" s="10"/>
      <c r="D219" s="29"/>
      <c r="E219" s="10"/>
      <c r="F219" s="10"/>
      <c r="G219" s="16"/>
      <c r="H219" s="16"/>
      <c r="I219" s="16"/>
      <c r="J219" s="16"/>
      <c r="K219" s="94"/>
      <c r="L219" s="94"/>
      <c r="M219" s="94"/>
      <c r="N219" s="94"/>
      <c r="O219" s="94"/>
      <c r="P219" s="94"/>
      <c r="Q219" s="94"/>
      <c r="R219" s="94"/>
      <c r="S219" s="94"/>
      <c r="T219" s="94"/>
      <c r="U219" s="94"/>
      <c r="V219"/>
      <c r="W219" s="62"/>
      <c r="X219" s="62"/>
      <c r="Y219" s="62"/>
      <c r="Z219" s="63"/>
      <c r="AA219" s="10"/>
    </row>
    <row r="220" spans="1:27" ht="14.4" x14ac:dyDescent="0.3">
      <c r="A220" s="42"/>
      <c r="B220" s="10"/>
      <c r="C220" s="10"/>
      <c r="D220" s="64" t="s">
        <v>76</v>
      </c>
      <c r="E220" s="64"/>
      <c r="F220"/>
      <c r="G220" s="18" t="s">
        <v>10</v>
      </c>
      <c r="H220" s="18"/>
      <c r="I220" s="18"/>
      <c r="J220" s="18"/>
      <c r="K220" s="112"/>
      <c r="L220" s="112"/>
      <c r="M220" s="112"/>
      <c r="N220" s="112"/>
      <c r="O220" s="112"/>
      <c r="P220" s="112"/>
      <c r="Q220" s="112"/>
      <c r="R220" s="112"/>
      <c r="S220" s="112"/>
      <c r="T220" s="112"/>
      <c r="U220" s="112"/>
      <c r="V220"/>
      <c r="W220" s="62"/>
      <c r="X220" s="62"/>
      <c r="Y220" s="62"/>
      <c r="Z220" s="63"/>
      <c r="AA220" s="10"/>
    </row>
    <row r="221" spans="1:27" ht="14.4" x14ac:dyDescent="0.3">
      <c r="A221" s="42"/>
      <c r="B221" s="10"/>
      <c r="C221" s="10"/>
      <c r="D221" s="29" t="s">
        <v>30</v>
      </c>
      <c r="E221" s="10"/>
      <c r="F221" s="10"/>
      <c r="G221" s="16" t="s">
        <v>12</v>
      </c>
      <c r="H221" s="16"/>
      <c r="I221" s="16"/>
      <c r="J221" s="16"/>
      <c r="K221" s="103"/>
      <c r="L221" s="103"/>
      <c r="M221" s="103"/>
      <c r="N221" s="103"/>
      <c r="O221" s="103"/>
      <c r="P221" s="103"/>
      <c r="Q221" s="103"/>
      <c r="R221" s="103"/>
      <c r="S221" s="103"/>
      <c r="T221" s="103"/>
      <c r="U221" s="103"/>
      <c r="V221"/>
      <c r="W221" s="62"/>
      <c r="X221" s="62"/>
      <c r="Y221" s="62"/>
      <c r="Z221" s="63"/>
      <c r="AA221" s="10"/>
    </row>
    <row r="222" spans="1:27" ht="14.4" x14ac:dyDescent="0.3">
      <c r="A222" s="42"/>
      <c r="B222" s="10"/>
      <c r="C222" s="10"/>
      <c r="D222" s="29"/>
      <c r="E222" s="10"/>
      <c r="F222" s="10"/>
      <c r="G222" s="16"/>
      <c r="H222" s="16"/>
      <c r="I222" s="16"/>
      <c r="J222" s="16"/>
      <c r="K222" s="94"/>
      <c r="L222" s="94"/>
      <c r="M222" s="94"/>
      <c r="N222" s="94"/>
      <c r="O222" s="94"/>
      <c r="P222" s="94"/>
      <c r="Q222" s="94"/>
      <c r="R222" s="94"/>
      <c r="S222" s="94"/>
      <c r="T222" s="94"/>
      <c r="U222" s="94"/>
      <c r="V222"/>
      <c r="W222" s="62"/>
      <c r="X222" s="62"/>
      <c r="Y222" s="62"/>
      <c r="Z222" s="63"/>
      <c r="AA222" s="10"/>
    </row>
    <row r="223" spans="1:27" ht="14.4" x14ac:dyDescent="0.3">
      <c r="A223" s="42"/>
      <c r="B223" s="10"/>
      <c r="C223" s="10"/>
      <c r="D223" s="64" t="s">
        <v>77</v>
      </c>
      <c r="E223" s="64"/>
      <c r="F223"/>
      <c r="G223" s="18" t="s">
        <v>10</v>
      </c>
      <c r="H223" s="18"/>
      <c r="I223" s="18"/>
      <c r="J223" s="18"/>
      <c r="K223" s="112"/>
      <c r="L223" s="112"/>
      <c r="M223" s="112"/>
      <c r="N223" s="112"/>
      <c r="O223" s="112"/>
      <c r="P223" s="112"/>
      <c r="Q223" s="112"/>
      <c r="R223" s="112"/>
      <c r="S223" s="112"/>
      <c r="T223" s="112"/>
      <c r="U223" s="112"/>
      <c r="V223"/>
      <c r="W223" s="62"/>
      <c r="X223" s="62"/>
      <c r="Y223" s="62"/>
      <c r="Z223" s="63"/>
      <c r="AA223" s="10"/>
    </row>
    <row r="224" spans="1:27" ht="14.4" x14ac:dyDescent="0.3">
      <c r="A224" s="42"/>
      <c r="B224" s="10"/>
      <c r="C224" s="10"/>
      <c r="D224" s="29" t="s">
        <v>30</v>
      </c>
      <c r="E224" s="10"/>
      <c r="F224" s="10"/>
      <c r="G224" s="16" t="s">
        <v>12</v>
      </c>
      <c r="H224" s="16"/>
      <c r="I224" s="16"/>
      <c r="J224" s="16"/>
      <c r="K224" s="103"/>
      <c r="L224" s="103"/>
      <c r="M224" s="103"/>
      <c r="N224" s="103"/>
      <c r="O224" s="103"/>
      <c r="P224" s="103"/>
      <c r="Q224" s="103"/>
      <c r="R224" s="103"/>
      <c r="S224" s="103"/>
      <c r="T224" s="103"/>
      <c r="U224" s="103"/>
      <c r="V224"/>
      <c r="W224" s="62"/>
      <c r="X224" s="62"/>
      <c r="Y224" s="62"/>
      <c r="Z224" s="63"/>
      <c r="AA224" s="10"/>
    </row>
    <row r="225" spans="1:27" ht="14.4" x14ac:dyDescent="0.3">
      <c r="A225" s="42"/>
      <c r="B225" s="10"/>
      <c r="C225" s="10"/>
      <c r="D225" s="29"/>
      <c r="E225" s="10"/>
      <c r="F225" s="10"/>
      <c r="G225" s="16"/>
      <c r="H225" s="16"/>
      <c r="I225" s="16"/>
      <c r="J225" s="16"/>
      <c r="K225" s="94"/>
      <c r="L225" s="94"/>
      <c r="M225" s="94"/>
      <c r="N225" s="94"/>
      <c r="O225" s="94"/>
      <c r="P225" s="94"/>
      <c r="Q225" s="94"/>
      <c r="R225" s="94"/>
      <c r="S225" s="94"/>
      <c r="T225" s="94"/>
      <c r="U225" s="94"/>
      <c r="V225"/>
      <c r="W225" s="62"/>
      <c r="X225" s="62"/>
      <c r="Y225" s="62"/>
      <c r="Z225" s="63"/>
      <c r="AA225" s="10"/>
    </row>
    <row r="226" spans="1:27" ht="14.4" x14ac:dyDescent="0.3">
      <c r="A226" s="42"/>
      <c r="B226" s="10"/>
      <c r="C226" s="10"/>
      <c r="D226" s="61" t="s">
        <v>19</v>
      </c>
      <c r="E226" s="62"/>
      <c r="F226" s="62"/>
      <c r="G226" s="62"/>
      <c r="H226" s="62"/>
      <c r="I226" s="62"/>
      <c r="J226" s="62"/>
      <c r="K226" s="71"/>
      <c r="L226" s="71"/>
      <c r="M226" s="71"/>
      <c r="N226" s="71"/>
      <c r="O226" s="71"/>
      <c r="P226" s="71"/>
      <c r="Q226" s="71"/>
      <c r="R226" s="71"/>
      <c r="S226" s="71"/>
      <c r="T226" s="71"/>
      <c r="U226" s="71"/>
      <c r="V226"/>
      <c r="W226" s="62"/>
      <c r="X226" s="62"/>
      <c r="Y226" s="62"/>
      <c r="Z226" s="63"/>
      <c r="AA226" s="10"/>
    </row>
    <row r="227" spans="1:27" x14ac:dyDescent="0.2">
      <c r="A227" s="42"/>
      <c r="B227" s="10"/>
      <c r="C227" s="10"/>
      <c r="D227" s="10"/>
      <c r="E227" s="10"/>
      <c r="F227" s="10"/>
      <c r="G227" s="10"/>
      <c r="H227" s="10"/>
      <c r="I227" s="10"/>
      <c r="J227" s="10"/>
      <c r="K227" s="16"/>
      <c r="L227" s="16"/>
      <c r="M227" s="16"/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6"/>
      <c r="Y227" s="16"/>
      <c r="Z227" s="16"/>
      <c r="AA227" s="10"/>
    </row>
    <row r="228" spans="1:27" ht="14.4" x14ac:dyDescent="0.3">
      <c r="A228" s="42"/>
      <c r="B228" s="10"/>
      <c r="C228" s="10"/>
      <c r="D228" s="10" t="s">
        <v>28</v>
      </c>
      <c r="E228" s="10"/>
      <c r="F228" s="10"/>
      <c r="G228" s="16" t="s">
        <v>10</v>
      </c>
      <c r="H228" s="16"/>
      <c r="I228" s="16"/>
      <c r="J228" s="16"/>
      <c r="K228" s="93"/>
      <c r="L228" s="93"/>
      <c r="M228" s="93"/>
      <c r="N228" s="93"/>
      <c r="O228" s="93"/>
      <c r="P228" s="93"/>
      <c r="Q228" s="93"/>
      <c r="R228" s="93"/>
      <c r="S228" s="93"/>
      <c r="T228" s="93"/>
      <c r="U228" s="93"/>
      <c r="V228"/>
      <c r="W228" s="49">
        <f>+W206</f>
        <v>0</v>
      </c>
      <c r="X228" s="49">
        <f>+X206</f>
        <v>0</v>
      </c>
      <c r="Y228" s="49">
        <f>+Y206</f>
        <v>0</v>
      </c>
      <c r="Z228" s="49">
        <f>+Z206</f>
        <v>0</v>
      </c>
      <c r="AA228" s="10"/>
    </row>
    <row r="229" spans="1:27" ht="14.4" x14ac:dyDescent="0.3">
      <c r="A229" s="42"/>
      <c r="B229" s="10"/>
      <c r="C229" s="10"/>
      <c r="D229" s="10"/>
      <c r="E229" s="10"/>
      <c r="F229" s="10"/>
      <c r="G229" s="10"/>
      <c r="H229" s="10"/>
      <c r="I229" s="10"/>
      <c r="J229" s="10"/>
      <c r="K229" s="94"/>
      <c r="L229" s="94"/>
      <c r="M229" s="94"/>
      <c r="N229" s="94"/>
      <c r="O229" s="94"/>
      <c r="P229" s="94"/>
      <c r="Q229" s="94"/>
      <c r="R229" s="94"/>
      <c r="S229" s="94"/>
      <c r="T229" s="94"/>
      <c r="U229" s="94"/>
      <c r="V229"/>
      <c r="W229" s="16"/>
      <c r="X229" s="16"/>
      <c r="Y229" s="16"/>
      <c r="Z229" s="16"/>
      <c r="AA229" s="10"/>
    </row>
    <row r="230" spans="1:27" ht="14.4" x14ac:dyDescent="0.3">
      <c r="A230" s="42"/>
      <c r="B230" s="10"/>
      <c r="C230" s="10"/>
      <c r="D230" s="65" t="s">
        <v>79</v>
      </c>
      <c r="E230" s="10"/>
      <c r="F230" s="10"/>
      <c r="G230" s="10"/>
      <c r="H230" s="10"/>
      <c r="I230" s="10"/>
      <c r="J230" s="10"/>
      <c r="K230" s="94"/>
      <c r="L230" s="94"/>
      <c r="M230" s="94"/>
      <c r="N230" s="94"/>
      <c r="O230" s="94"/>
      <c r="P230" s="94"/>
      <c r="Q230" s="94"/>
      <c r="R230" s="94"/>
      <c r="S230" s="94"/>
      <c r="T230" s="94"/>
      <c r="U230" s="94"/>
      <c r="V230"/>
      <c r="W230" s="16"/>
      <c r="X230" s="16"/>
      <c r="Y230" s="16"/>
      <c r="Z230" s="16"/>
      <c r="AA230" s="10"/>
    </row>
    <row r="231" spans="1:27" ht="14.4" x14ac:dyDescent="0.3">
      <c r="A231" s="42"/>
      <c r="B231" s="10"/>
      <c r="C231" s="10"/>
      <c r="D231" s="10"/>
      <c r="E231" s="10"/>
      <c r="F231" s="10"/>
      <c r="G231" s="10"/>
      <c r="H231" s="10"/>
      <c r="I231" s="10"/>
      <c r="J231" s="10"/>
      <c r="K231" s="94"/>
      <c r="L231" s="94"/>
      <c r="M231" s="94"/>
      <c r="N231" s="94"/>
      <c r="O231" s="94"/>
      <c r="P231" s="94"/>
      <c r="Q231" s="94"/>
      <c r="R231" s="94"/>
      <c r="S231" s="94"/>
      <c r="T231" s="94"/>
      <c r="U231" s="94"/>
      <c r="V231"/>
      <c r="W231" s="16"/>
      <c r="X231" s="16"/>
      <c r="Y231" s="16"/>
      <c r="Z231" s="16"/>
      <c r="AA231" s="10"/>
    </row>
    <row r="232" spans="1:27" ht="14.4" x14ac:dyDescent="0.3">
      <c r="A232" s="42"/>
      <c r="B232" s="10"/>
      <c r="C232" s="10"/>
      <c r="D232" s="18" t="s">
        <v>78</v>
      </c>
      <c r="E232" s="18" t="s">
        <v>80</v>
      </c>
      <c r="F232" s="10"/>
      <c r="G232" s="18" t="s">
        <v>81</v>
      </c>
      <c r="H232" s="18"/>
      <c r="I232" s="18"/>
      <c r="J232" s="18"/>
      <c r="K232" s="66"/>
      <c r="L232" s="66"/>
      <c r="M232" s="66"/>
      <c r="N232" s="66"/>
      <c r="O232" s="66"/>
      <c r="P232" s="18">
        <f t="array" ref="P232:U232">TRANSPOSE(D233:D238)</f>
        <v>2026</v>
      </c>
      <c r="Q232" s="18">
        <v>2027</v>
      </c>
      <c r="R232" s="18">
        <v>2028</v>
      </c>
      <c r="S232" s="18">
        <v>2029</v>
      </c>
      <c r="T232" s="18">
        <v>2030</v>
      </c>
      <c r="U232" s="18">
        <v>2031</v>
      </c>
      <c r="V232"/>
      <c r="W232" s="18" t="e">
        <f t="shared" ref="W232" si="22">+#REF!</f>
        <v>#REF!</v>
      </c>
      <c r="X232" s="18" t="e">
        <f t="shared" ref="X232" si="23">+#REF!</f>
        <v>#REF!</v>
      </c>
      <c r="Y232" s="18" t="e">
        <f t="shared" ref="Y232" si="24">+#REF!</f>
        <v>#REF!</v>
      </c>
      <c r="Z232" s="18" t="e">
        <f t="shared" ref="Z232" si="25">+#REF!</f>
        <v>#REF!</v>
      </c>
      <c r="AA232" s="10"/>
    </row>
    <row r="233" spans="1:27" ht="14.4" x14ac:dyDescent="0.3">
      <c r="A233" s="44"/>
      <c r="B233" s="10"/>
      <c r="C233" s="10"/>
      <c r="D233" s="16">
        <f t="array" ref="D233:D238">TRANSPOSE(P6:U6)</f>
        <v>2026</v>
      </c>
      <c r="E233" s="49"/>
      <c r="F233" s="10"/>
      <c r="G233" s="67">
        <v>35</v>
      </c>
      <c r="H233" s="85"/>
      <c r="I233" s="85"/>
      <c r="J233" s="85"/>
      <c r="K233" s="66"/>
      <c r="L233" s="66"/>
      <c r="M233" s="66"/>
      <c r="N233" s="66"/>
      <c r="O233" s="66"/>
      <c r="P233" s="93"/>
      <c r="Q233" s="93"/>
      <c r="R233" s="93"/>
      <c r="S233" s="93"/>
      <c r="T233" s="93"/>
      <c r="U233" s="93"/>
      <c r="V233"/>
      <c r="W233" s="49" t="e">
        <f>-($D233&lt;=#REF!)*1*$E233/#REF!</f>
        <v>#REF!</v>
      </c>
      <c r="X233" s="49" t="e">
        <f>-($D233&lt;=#REF!)*1*$E233/#REF!</f>
        <v>#REF!</v>
      </c>
      <c r="Y233" s="49" t="e">
        <f>-($D233&lt;=#REF!)*1*$E233/#REF!</f>
        <v>#REF!</v>
      </c>
      <c r="Z233" s="49" t="e">
        <f>-($D233&lt;=#REF!)*1*$E233/#REF!</f>
        <v>#REF!</v>
      </c>
      <c r="AA233" s="10"/>
    </row>
    <row r="234" spans="1:27" ht="14.4" x14ac:dyDescent="0.3">
      <c r="A234" s="44"/>
      <c r="B234" s="10"/>
      <c r="C234" s="10"/>
      <c r="D234" s="16">
        <v>2027</v>
      </c>
      <c r="E234" s="49"/>
      <c r="F234" s="10"/>
      <c r="K234" s="66"/>
      <c r="L234" s="66"/>
      <c r="M234" s="66"/>
      <c r="N234" s="66"/>
      <c r="O234" s="66"/>
      <c r="P234" s="93"/>
      <c r="Q234" s="93"/>
      <c r="R234" s="93"/>
      <c r="S234" s="93"/>
      <c r="T234" s="93"/>
      <c r="U234" s="93"/>
      <c r="V234"/>
      <c r="W234" s="49" t="e">
        <f>-($D234&lt;=#REF!)*1*$E234/#REF!</f>
        <v>#REF!</v>
      </c>
      <c r="X234" s="49" t="e">
        <f>-($D234&lt;=#REF!)*1*$E234/#REF!</f>
        <v>#REF!</v>
      </c>
      <c r="Y234" s="49" t="e">
        <f>-($D234&lt;=#REF!)*1*$E234/#REF!</f>
        <v>#REF!</v>
      </c>
      <c r="Z234" s="49" t="e">
        <f>-($D234&lt;=#REF!)*1*$E234/#REF!</f>
        <v>#REF!</v>
      </c>
      <c r="AA234" s="10"/>
    </row>
    <row r="235" spans="1:27" ht="14.4" x14ac:dyDescent="0.3">
      <c r="A235" s="44"/>
      <c r="B235" s="10"/>
      <c r="C235" s="10"/>
      <c r="D235" s="16">
        <v>2028</v>
      </c>
      <c r="E235" s="49"/>
      <c r="F235" s="10"/>
      <c r="G235" s="10"/>
      <c r="H235" s="10"/>
      <c r="I235" s="10"/>
      <c r="J235" s="10"/>
      <c r="K235" s="66"/>
      <c r="L235" s="66"/>
      <c r="M235" s="66"/>
      <c r="N235" s="66"/>
      <c r="O235" s="66"/>
      <c r="P235" s="93"/>
      <c r="Q235" s="93"/>
      <c r="R235" s="93"/>
      <c r="S235" s="93"/>
      <c r="T235" s="93"/>
      <c r="U235" s="93"/>
      <c r="V235"/>
      <c r="W235" s="49" t="e">
        <f>-($D235&lt;=#REF!)*1*$E235/#REF!</f>
        <v>#REF!</v>
      </c>
      <c r="X235" s="49" t="e">
        <f>-($D235&lt;=#REF!)*1*$E235/#REF!</f>
        <v>#REF!</v>
      </c>
      <c r="Y235" s="49" t="e">
        <f>-($D235&lt;=#REF!)*1*$E235/#REF!</f>
        <v>#REF!</v>
      </c>
      <c r="Z235" s="49" t="e">
        <f>-($D235&lt;=#REF!)*1*$E235/#REF!</f>
        <v>#REF!</v>
      </c>
      <c r="AA235" s="10"/>
    </row>
    <row r="236" spans="1:27" ht="14.4" x14ac:dyDescent="0.3">
      <c r="A236" s="44"/>
      <c r="B236" s="10"/>
      <c r="C236" s="10"/>
      <c r="D236" s="16">
        <v>2029</v>
      </c>
      <c r="E236" s="49"/>
      <c r="F236" s="10"/>
      <c r="G236" s="10"/>
      <c r="H236" s="10"/>
      <c r="I236" s="10"/>
      <c r="J236" s="10"/>
      <c r="K236" s="66"/>
      <c r="L236" s="66"/>
      <c r="M236" s="66"/>
      <c r="N236" s="66"/>
      <c r="O236" s="66"/>
      <c r="P236" s="93"/>
      <c r="Q236" s="93"/>
      <c r="R236" s="93"/>
      <c r="S236" s="93"/>
      <c r="T236" s="93"/>
      <c r="U236" s="93"/>
      <c r="V236"/>
      <c r="W236" s="49" t="e">
        <f>-($D236&lt;=#REF!)*1*$E236/#REF!</f>
        <v>#REF!</v>
      </c>
      <c r="X236" s="49" t="e">
        <f>-($D236&lt;=#REF!)*1*$E236/#REF!</f>
        <v>#REF!</v>
      </c>
      <c r="Y236" s="49" t="e">
        <f>-($D236&lt;=#REF!)*1*$E236/#REF!</f>
        <v>#REF!</v>
      </c>
      <c r="Z236" s="49" t="e">
        <f>-($D236&lt;=#REF!)*1*$E236/#REF!</f>
        <v>#REF!</v>
      </c>
      <c r="AA236" s="10"/>
    </row>
    <row r="237" spans="1:27" ht="14.4" x14ac:dyDescent="0.3">
      <c r="A237" s="44"/>
      <c r="B237" s="10"/>
      <c r="C237" s="10"/>
      <c r="D237" s="16">
        <v>2030</v>
      </c>
      <c r="E237" s="49"/>
      <c r="F237" s="10"/>
      <c r="G237" s="10"/>
      <c r="H237" s="10"/>
      <c r="I237" s="10"/>
      <c r="J237" s="10"/>
      <c r="K237" s="66"/>
      <c r="L237" s="66"/>
      <c r="M237" s="66"/>
      <c r="N237" s="66"/>
      <c r="O237" s="66"/>
      <c r="P237" s="93"/>
      <c r="Q237" s="93"/>
      <c r="R237" s="93"/>
      <c r="S237" s="93"/>
      <c r="T237" s="93"/>
      <c r="U237" s="93"/>
      <c r="V237"/>
      <c r="W237" s="49" t="e">
        <f>-($D237&lt;=#REF!)*1*$E237/#REF!</f>
        <v>#REF!</v>
      </c>
      <c r="X237" s="49" t="e">
        <f>-($D237&lt;=#REF!)*1*$E237/#REF!</f>
        <v>#REF!</v>
      </c>
      <c r="Y237" s="49" t="e">
        <f>-($D237&lt;=#REF!)*1*$E237/#REF!</f>
        <v>#REF!</v>
      </c>
      <c r="Z237" s="49" t="e">
        <f>-($D237&lt;=#REF!)*1*$E237/#REF!</f>
        <v>#REF!</v>
      </c>
      <c r="AA237" s="10"/>
    </row>
    <row r="238" spans="1:27" ht="15" thickBot="1" x14ac:dyDescent="0.35">
      <c r="A238" s="44"/>
      <c r="B238" s="10"/>
      <c r="C238" s="10"/>
      <c r="D238" s="16">
        <v>2031</v>
      </c>
      <c r="E238" s="49"/>
      <c r="F238" s="10"/>
      <c r="G238" s="10"/>
      <c r="H238" s="10"/>
      <c r="I238" s="10"/>
      <c r="J238" s="10"/>
      <c r="K238" s="66"/>
      <c r="L238" s="66"/>
      <c r="M238" s="66"/>
      <c r="N238" s="66"/>
      <c r="O238" s="66"/>
      <c r="P238" s="93"/>
      <c r="Q238" s="93"/>
      <c r="R238" s="93"/>
      <c r="S238" s="93"/>
      <c r="T238" s="93"/>
      <c r="U238" s="93"/>
      <c r="V238"/>
      <c r="W238" s="49" t="e">
        <f>-($D238&lt;=#REF!)*1*$E238/#REF!</f>
        <v>#REF!</v>
      </c>
      <c r="X238" s="49" t="e">
        <f>-($D238&lt;=#REF!)*1*$E238/#REF!</f>
        <v>#REF!</v>
      </c>
      <c r="Y238" s="49" t="e">
        <f>-($D238&lt;=#REF!)*1*$E238/#REF!</f>
        <v>#REF!</v>
      </c>
      <c r="Z238" s="49" t="e">
        <f>-($D238&lt;=#REF!)*1*$E238/#REF!</f>
        <v>#REF!</v>
      </c>
      <c r="AA238" s="10"/>
    </row>
    <row r="239" spans="1:27" ht="14.4" x14ac:dyDescent="0.3">
      <c r="A239" s="44"/>
      <c r="B239" s="10"/>
      <c r="C239" s="10"/>
      <c r="D239" s="18" t="s">
        <v>82</v>
      </c>
      <c r="E239" s="68">
        <f>+SUM(E233:E238)</f>
        <v>0</v>
      </c>
      <c r="F239" s="10"/>
      <c r="G239" s="10"/>
      <c r="H239" s="10"/>
      <c r="I239" s="10"/>
      <c r="J239" s="10"/>
      <c r="K239" s="66"/>
      <c r="L239" s="66"/>
      <c r="M239" s="66"/>
      <c r="N239" s="66"/>
      <c r="O239" s="66"/>
      <c r="P239" s="69">
        <f t="shared" ref="P239:U239" si="26">+SUM(P233:P238)</f>
        <v>0</v>
      </c>
      <c r="Q239" s="69">
        <f t="shared" si="26"/>
        <v>0</v>
      </c>
      <c r="R239" s="69">
        <f t="shared" si="26"/>
        <v>0</v>
      </c>
      <c r="S239" s="69">
        <f t="shared" si="26"/>
        <v>0</v>
      </c>
      <c r="T239" s="69">
        <f t="shared" si="26"/>
        <v>0</v>
      </c>
      <c r="U239" s="69">
        <f t="shared" si="26"/>
        <v>0</v>
      </c>
      <c r="V239"/>
      <c r="W239" s="69" t="e">
        <f>+SUM(W234:W238)</f>
        <v>#REF!</v>
      </c>
      <c r="X239" s="69" t="e">
        <f>+SUM(X234:X238)</f>
        <v>#REF!</v>
      </c>
      <c r="Y239" s="69" t="e">
        <f>+SUM(Y234:Y238)</f>
        <v>#REF!</v>
      </c>
      <c r="Z239" s="69" t="e">
        <f>+SUM(Z234:Z238)</f>
        <v>#REF!</v>
      </c>
      <c r="AA239" s="10"/>
    </row>
    <row r="240" spans="1:27" ht="14.4" x14ac:dyDescent="0.3">
      <c r="A240" s="42"/>
      <c r="B240" s="10"/>
      <c r="C240" s="10"/>
      <c r="D240" s="10"/>
      <c r="E240" s="10"/>
      <c r="F240" s="10"/>
      <c r="G240" s="10"/>
      <c r="H240" s="10"/>
      <c r="I240" s="10"/>
      <c r="J240" s="10"/>
      <c r="K240" s="94"/>
      <c r="L240" s="94"/>
      <c r="M240" s="94"/>
      <c r="N240" s="94"/>
      <c r="O240" s="94"/>
      <c r="P240" s="70"/>
      <c r="Q240" s="70"/>
      <c r="R240" s="70"/>
      <c r="S240" s="70"/>
      <c r="T240" s="70"/>
      <c r="U240" s="70"/>
      <c r="V240"/>
      <c r="W240" s="16"/>
      <c r="X240" s="16"/>
      <c r="Y240" s="16"/>
      <c r="Z240" s="16"/>
      <c r="AA240" s="10"/>
    </row>
    <row r="241" spans="1:27" ht="14.4" x14ac:dyDescent="0.3">
      <c r="A241" s="42"/>
      <c r="B241" s="10"/>
      <c r="C241" s="10"/>
      <c r="D241" s="65" t="s">
        <v>83</v>
      </c>
      <c r="E241" s="10"/>
      <c r="F241" s="10"/>
      <c r="K241" s="16"/>
      <c r="L241" s="16"/>
      <c r="M241" s="16"/>
      <c r="N241" s="16"/>
      <c r="O241" s="16"/>
      <c r="P241" s="70"/>
      <c r="Q241" s="70"/>
      <c r="R241" s="70"/>
      <c r="S241" s="70"/>
      <c r="T241" s="70"/>
      <c r="U241" s="70"/>
      <c r="V241"/>
      <c r="W241" s="18">
        <f t="shared" ref="W241:Z241" si="27">+V241+1</f>
        <v>1</v>
      </c>
      <c r="X241" s="18">
        <f t="shared" si="27"/>
        <v>2</v>
      </c>
      <c r="Y241" s="18">
        <f t="shared" si="27"/>
        <v>3</v>
      </c>
      <c r="Z241" s="18">
        <f t="shared" si="27"/>
        <v>4</v>
      </c>
      <c r="AA241" s="10"/>
    </row>
    <row r="242" spans="1:27" ht="14.4" x14ac:dyDescent="0.3">
      <c r="A242" s="44"/>
      <c r="B242" s="10"/>
      <c r="C242" s="10"/>
      <c r="E242" s="53"/>
      <c r="F242" s="10"/>
      <c r="G242" s="18" t="s">
        <v>81</v>
      </c>
      <c r="H242" s="18"/>
      <c r="I242" s="18"/>
      <c r="J242" s="18"/>
      <c r="K242" s="66"/>
      <c r="L242" s="66"/>
      <c r="M242" s="66"/>
      <c r="N242" s="66"/>
      <c r="O242" s="66"/>
      <c r="P242" s="18">
        <f t="array" ref="P242:U242">TRANSPOSE(D233:D238)</f>
        <v>2026</v>
      </c>
      <c r="Q242" s="18">
        <v>2027</v>
      </c>
      <c r="R242" s="18">
        <v>2028</v>
      </c>
      <c r="S242" s="18">
        <v>2029</v>
      </c>
      <c r="T242" s="18">
        <v>2030</v>
      </c>
      <c r="U242" s="18">
        <v>2031</v>
      </c>
      <c r="V242"/>
      <c r="W242" s="49" t="e">
        <f>-#REF!/#REF!</f>
        <v>#REF!</v>
      </c>
      <c r="X242" s="49" t="e">
        <f>-#REF!/#REF!</f>
        <v>#REF!</v>
      </c>
      <c r="Y242" s="49" t="e">
        <f>-#REF!/#REF!</f>
        <v>#REF!</v>
      </c>
      <c r="Z242" s="49" t="e">
        <f>-#REF!/#REF!</f>
        <v>#REF!</v>
      </c>
      <c r="AA242" s="10"/>
    </row>
    <row r="243" spans="1:27" ht="14.4" x14ac:dyDescent="0.3">
      <c r="A243" s="42"/>
      <c r="B243" s="10"/>
      <c r="C243" s="10"/>
      <c r="D243" s="10" t="s">
        <v>84</v>
      </c>
      <c r="E243" s="10"/>
      <c r="F243" s="10"/>
      <c r="G243" s="67">
        <v>34</v>
      </c>
      <c r="H243" s="85"/>
      <c r="I243" s="85"/>
      <c r="J243" s="85"/>
      <c r="K243" s="66"/>
      <c r="L243" s="66"/>
      <c r="M243" s="66"/>
      <c r="N243" s="66"/>
      <c r="O243" s="66"/>
      <c r="P243" s="93"/>
      <c r="Q243" s="93"/>
      <c r="R243" s="93"/>
      <c r="S243" s="93"/>
      <c r="T243" s="93"/>
      <c r="U243" s="93"/>
      <c r="V243"/>
      <c r="W243" s="16"/>
      <c r="X243" s="16"/>
      <c r="Y243" s="16"/>
      <c r="Z243" s="16"/>
      <c r="AA243" s="10"/>
    </row>
    <row r="244" spans="1:27" ht="14.4" x14ac:dyDescent="0.3">
      <c r="A244" s="42"/>
      <c r="B244" s="10"/>
      <c r="C244" s="10"/>
      <c r="D244" s="10"/>
      <c r="E244" s="10"/>
      <c r="F244"/>
      <c r="G244"/>
      <c r="H244"/>
      <c r="I244"/>
      <c r="J244"/>
      <c r="K244" s="94"/>
      <c r="L244" s="94"/>
      <c r="M244" s="94"/>
      <c r="N244" s="94"/>
      <c r="O244" s="94"/>
      <c r="P244" s="94"/>
      <c r="Q244" s="94"/>
      <c r="R244" s="94"/>
      <c r="S244" s="94"/>
      <c r="T244" s="94"/>
      <c r="U244" s="94"/>
      <c r="V244"/>
      <c r="W244" s="16"/>
      <c r="X244" s="16"/>
      <c r="Y244" s="16"/>
      <c r="Z244" s="16"/>
      <c r="AA244" s="10"/>
    </row>
    <row r="245" spans="1:27" ht="14.4" x14ac:dyDescent="0.3">
      <c r="A245" s="42"/>
      <c r="B245" s="10"/>
      <c r="C245" s="10"/>
      <c r="D245" s="65" t="s">
        <v>85</v>
      </c>
      <c r="E245" s="10"/>
      <c r="F245" s="10"/>
      <c r="G245" s="10"/>
      <c r="H245" s="10"/>
      <c r="I245" s="10"/>
      <c r="J245" s="10"/>
      <c r="K245" s="16"/>
      <c r="L245" s="16"/>
      <c r="M245" s="16"/>
      <c r="N245" s="16"/>
      <c r="O245" s="16"/>
      <c r="P245" s="16"/>
      <c r="Q245" s="16"/>
      <c r="R245" s="16"/>
      <c r="S245" s="16"/>
      <c r="T245" s="16"/>
      <c r="U245" s="16"/>
      <c r="V245"/>
      <c r="W245" s="16"/>
      <c r="X245" s="16"/>
      <c r="Y245" s="16"/>
      <c r="Z245" s="16"/>
      <c r="AA245" s="10"/>
    </row>
    <row r="246" spans="1:27" ht="14.4" x14ac:dyDescent="0.3">
      <c r="A246" s="42"/>
      <c r="B246" s="10"/>
      <c r="C246" s="10"/>
      <c r="D246" s="15" t="s">
        <v>86</v>
      </c>
      <c r="E246" s="10"/>
      <c r="F246" s="10"/>
      <c r="G246" s="16" t="s">
        <v>10</v>
      </c>
      <c r="H246" s="16"/>
      <c r="I246" s="16"/>
      <c r="J246" s="16"/>
      <c r="K246" s="93"/>
      <c r="L246" s="93"/>
      <c r="M246" s="93"/>
      <c r="N246" s="93"/>
      <c r="O246" s="93"/>
      <c r="P246" s="49">
        <f t="shared" ref="P246:U246" si="28">+P239</f>
        <v>0</v>
      </c>
      <c r="Q246" s="49">
        <f t="shared" si="28"/>
        <v>0</v>
      </c>
      <c r="R246" s="49">
        <f t="shared" si="28"/>
        <v>0</v>
      </c>
      <c r="S246" s="49">
        <f t="shared" si="28"/>
        <v>0</v>
      </c>
      <c r="T246" s="49">
        <f t="shared" si="28"/>
        <v>0</v>
      </c>
      <c r="U246" s="49">
        <f t="shared" si="28"/>
        <v>0</v>
      </c>
      <c r="V246"/>
      <c r="W246" s="49" t="e">
        <f>+W239</f>
        <v>#REF!</v>
      </c>
      <c r="X246" s="49" t="e">
        <f>+X239</f>
        <v>#REF!</v>
      </c>
      <c r="Y246" s="49" t="e">
        <f>+Y239</f>
        <v>#REF!</v>
      </c>
      <c r="Z246" s="49" t="e">
        <f>+Z239</f>
        <v>#REF!</v>
      </c>
      <c r="AA246" s="10"/>
    </row>
    <row r="247" spans="1:27" ht="15" thickBot="1" x14ac:dyDescent="0.35">
      <c r="A247" s="42"/>
      <c r="B247" s="10"/>
      <c r="C247" s="10"/>
      <c r="D247" s="15" t="s">
        <v>87</v>
      </c>
      <c r="E247" s="10"/>
      <c r="F247" s="10"/>
      <c r="G247" s="16" t="s">
        <v>10</v>
      </c>
      <c r="H247" s="16"/>
      <c r="I247" s="16"/>
      <c r="J247" s="16"/>
      <c r="K247" s="93"/>
      <c r="L247" s="93"/>
      <c r="M247" s="93"/>
      <c r="N247" s="93"/>
      <c r="O247" s="93"/>
      <c r="P247" s="49">
        <f t="shared" ref="P247:U247" si="29">+P243</f>
        <v>0</v>
      </c>
      <c r="Q247" s="49">
        <f t="shared" si="29"/>
        <v>0</v>
      </c>
      <c r="R247" s="49">
        <f t="shared" si="29"/>
        <v>0</v>
      </c>
      <c r="S247" s="49">
        <f t="shared" si="29"/>
        <v>0</v>
      </c>
      <c r="T247" s="49">
        <f t="shared" si="29"/>
        <v>0</v>
      </c>
      <c r="U247" s="49">
        <f t="shared" si="29"/>
        <v>0</v>
      </c>
      <c r="V247"/>
      <c r="W247" s="49" t="e">
        <f>+W242</f>
        <v>#REF!</v>
      </c>
      <c r="X247" s="49" t="e">
        <f>+X242</f>
        <v>#REF!</v>
      </c>
      <c r="Y247" s="49" t="e">
        <f>+Y242</f>
        <v>#REF!</v>
      </c>
      <c r="Z247" s="49" t="e">
        <f>+Z242</f>
        <v>#REF!</v>
      </c>
      <c r="AA247" s="10"/>
    </row>
    <row r="248" spans="1:27" ht="14.4" x14ac:dyDescent="0.3">
      <c r="A248" s="42"/>
      <c r="B248" s="10"/>
      <c r="C248" s="10"/>
      <c r="D248" s="17" t="s">
        <v>85</v>
      </c>
      <c r="E248" s="10"/>
      <c r="F248" s="10"/>
      <c r="G248" s="18" t="s">
        <v>10</v>
      </c>
      <c r="H248" s="18"/>
      <c r="I248" s="18"/>
      <c r="J248" s="18"/>
      <c r="K248" s="112"/>
      <c r="L248" s="112"/>
      <c r="M248" s="112"/>
      <c r="N248" s="112"/>
      <c r="O248" s="112"/>
      <c r="P248" s="45">
        <f t="shared" ref="P248:U248" si="30">+P246+P247</f>
        <v>0</v>
      </c>
      <c r="Q248" s="45">
        <f t="shared" si="30"/>
        <v>0</v>
      </c>
      <c r="R248" s="45">
        <f t="shared" si="30"/>
        <v>0</v>
      </c>
      <c r="S248" s="45">
        <f t="shared" si="30"/>
        <v>0</v>
      </c>
      <c r="T248" s="45">
        <f t="shared" si="30"/>
        <v>0</v>
      </c>
      <c r="U248" s="45">
        <f t="shared" si="30"/>
        <v>0</v>
      </c>
      <c r="V248"/>
      <c r="W248" s="45" t="e">
        <f t="shared" ref="W248:Z248" si="31">+W246+W247</f>
        <v>#REF!</v>
      </c>
      <c r="X248" s="45" t="e">
        <f t="shared" si="31"/>
        <v>#REF!</v>
      </c>
      <c r="Y248" s="45" t="e">
        <f t="shared" si="31"/>
        <v>#REF!</v>
      </c>
      <c r="Z248" s="45" t="e">
        <f t="shared" si="31"/>
        <v>#REF!</v>
      </c>
      <c r="AA248" s="10"/>
    </row>
    <row r="249" spans="1:27" ht="14.4" x14ac:dyDescent="0.3">
      <c r="A249" s="42"/>
      <c r="B249" s="10"/>
      <c r="C249" s="10"/>
      <c r="D249" s="29" t="s">
        <v>30</v>
      </c>
      <c r="E249" s="10"/>
      <c r="F249" s="10"/>
      <c r="G249" s="16" t="s">
        <v>12</v>
      </c>
      <c r="H249" s="16"/>
      <c r="I249" s="16"/>
      <c r="J249" s="16"/>
      <c r="K249" s="46" t="str">
        <f t="shared" ref="K249:U249" si="32">+IFERROR(K248/K228,"n.a.")</f>
        <v>n.a.</v>
      </c>
      <c r="L249" s="46" t="str">
        <f t="shared" si="32"/>
        <v>n.a.</v>
      </c>
      <c r="M249" s="46" t="str">
        <f t="shared" si="32"/>
        <v>n.a.</v>
      </c>
      <c r="N249" s="46" t="str">
        <f t="shared" si="32"/>
        <v>n.a.</v>
      </c>
      <c r="O249" s="46" t="str">
        <f t="shared" si="32"/>
        <v>n.a.</v>
      </c>
      <c r="P249" s="46" t="str">
        <f t="shared" si="32"/>
        <v>n.a.</v>
      </c>
      <c r="Q249" s="46" t="str">
        <f t="shared" si="32"/>
        <v>n.a.</v>
      </c>
      <c r="R249" s="46" t="str">
        <f t="shared" si="32"/>
        <v>n.a.</v>
      </c>
      <c r="S249" s="46" t="str">
        <f t="shared" si="32"/>
        <v>n.a.</v>
      </c>
      <c r="T249" s="46" t="str">
        <f t="shared" si="32"/>
        <v>n.a.</v>
      </c>
      <c r="U249" s="46" t="str">
        <f t="shared" si="32"/>
        <v>n.a.</v>
      </c>
      <c r="V249"/>
      <c r="W249" s="46" t="str">
        <f>+IFERROR(W248/W228,"n.a.")</f>
        <v>n.a.</v>
      </c>
      <c r="X249" s="46" t="str">
        <f>+IFERROR(X248/X228,"n.a.")</f>
        <v>n.a.</v>
      </c>
      <c r="Y249" s="46" t="str">
        <f>+IFERROR(Y248/Y228,"n.a.")</f>
        <v>n.a.</v>
      </c>
      <c r="Z249" s="46" t="str">
        <f>+IFERROR(Z248/Z228,"n.a.")</f>
        <v>n.a.</v>
      </c>
      <c r="AA249" s="10"/>
    </row>
    <row r="250" spans="1:27" ht="14.4" x14ac:dyDescent="0.3">
      <c r="A250" s="42"/>
      <c r="B250" s="10"/>
      <c r="C250" s="10"/>
      <c r="D250" s="10"/>
      <c r="E250" s="10"/>
      <c r="F250" s="10"/>
      <c r="G250" s="10"/>
      <c r="H250" s="10"/>
      <c r="I250" s="10"/>
      <c r="J250" s="10"/>
      <c r="K250" s="70"/>
      <c r="L250" s="70"/>
      <c r="M250" s="70"/>
      <c r="N250" s="70"/>
      <c r="O250" s="70"/>
      <c r="P250" s="70"/>
      <c r="Q250" s="70"/>
      <c r="R250" s="70"/>
      <c r="S250" s="70"/>
      <c r="T250" s="70"/>
      <c r="U250" s="70"/>
      <c r="V250"/>
      <c r="W250" s="16"/>
      <c r="X250" s="16"/>
      <c r="Y250" s="16"/>
      <c r="Z250" s="16"/>
      <c r="AA250" s="10"/>
    </row>
    <row r="251" spans="1:27" ht="14.4" x14ac:dyDescent="0.3">
      <c r="A251" s="42"/>
      <c r="B251" s="10"/>
      <c r="C251" s="10"/>
      <c r="D251" s="61" t="s">
        <v>88</v>
      </c>
      <c r="E251" s="62"/>
      <c r="F251" s="62"/>
      <c r="G251" s="62"/>
      <c r="H251" s="62"/>
      <c r="I251" s="62"/>
      <c r="J251" s="62"/>
      <c r="K251" s="71"/>
      <c r="L251" s="71"/>
      <c r="M251" s="71"/>
      <c r="N251" s="71"/>
      <c r="O251" s="71"/>
      <c r="P251" s="71"/>
      <c r="Q251" s="71"/>
      <c r="R251" s="71"/>
      <c r="S251" s="71"/>
      <c r="T251" s="71"/>
      <c r="U251" s="71"/>
      <c r="V251"/>
      <c r="W251" s="71"/>
      <c r="X251" s="71"/>
      <c r="Y251" s="71"/>
      <c r="Z251" s="72"/>
      <c r="AA251" s="10"/>
    </row>
    <row r="252" spans="1:27" ht="14.4" x14ac:dyDescent="0.3">
      <c r="A252" s="42"/>
      <c r="B252" s="10"/>
      <c r="C252" s="10"/>
      <c r="D252" s="10"/>
      <c r="E252" s="10"/>
      <c r="F252" s="10"/>
      <c r="G252" s="10"/>
      <c r="H252" s="10"/>
      <c r="I252" s="10"/>
      <c r="J252" s="10"/>
      <c r="K252" s="16"/>
      <c r="L252" s="16"/>
      <c r="M252" s="16"/>
      <c r="N252" s="16"/>
      <c r="O252" s="16"/>
      <c r="P252" s="16"/>
      <c r="Q252" s="16"/>
      <c r="R252" s="16"/>
      <c r="S252" s="16"/>
      <c r="T252" s="16"/>
      <c r="U252" s="16"/>
      <c r="V252"/>
      <c r="W252" s="16"/>
      <c r="X252" s="16"/>
      <c r="Y252" s="16"/>
      <c r="Z252" s="16"/>
      <c r="AA252" s="10"/>
    </row>
    <row r="253" spans="1:27" customFormat="1" ht="14.4" x14ac:dyDescent="0.3">
      <c r="A253" s="42"/>
      <c r="B253" s="10"/>
      <c r="C253" s="10"/>
      <c r="D253" s="10" t="s">
        <v>89</v>
      </c>
      <c r="E253" s="10"/>
      <c r="F253" s="10"/>
      <c r="G253" s="16" t="s">
        <v>10</v>
      </c>
      <c r="H253" s="16"/>
      <c r="I253" s="16"/>
      <c r="J253" s="16"/>
      <c r="K253" s="93"/>
      <c r="L253" s="93"/>
      <c r="M253" s="93"/>
      <c r="N253" s="93"/>
      <c r="O253" s="93"/>
      <c r="P253" s="93"/>
      <c r="Q253" s="93"/>
      <c r="R253" s="93"/>
      <c r="S253" s="93"/>
      <c r="T253" s="93"/>
      <c r="U253" s="93"/>
    </row>
    <row r="254" spans="1:27" customFormat="1" ht="14.4" x14ac:dyDescent="0.3">
      <c r="A254" s="42"/>
      <c r="B254" s="10"/>
      <c r="C254" s="10"/>
      <c r="D254" s="15" t="s">
        <v>90</v>
      </c>
      <c r="E254" s="10"/>
      <c r="F254" s="10"/>
      <c r="G254" s="16" t="s">
        <v>10</v>
      </c>
      <c r="H254" s="16"/>
      <c r="I254" s="16"/>
      <c r="J254" s="16"/>
      <c r="K254" s="93"/>
      <c r="L254" s="93"/>
      <c r="M254" s="93"/>
      <c r="N254" s="93"/>
      <c r="O254" s="93"/>
      <c r="P254" s="93"/>
      <c r="Q254" s="93"/>
      <c r="R254" s="93"/>
      <c r="S254" s="93"/>
      <c r="T254" s="93"/>
      <c r="U254" s="93"/>
    </row>
    <row r="255" spans="1:27" customFormat="1" ht="14.4" x14ac:dyDescent="0.3">
      <c r="A255" s="42"/>
      <c r="B255" s="10"/>
      <c r="C255" s="10"/>
      <c r="D255" s="15" t="s">
        <v>91</v>
      </c>
      <c r="E255" s="10"/>
      <c r="F255" s="10"/>
      <c r="G255" s="16" t="s">
        <v>10</v>
      </c>
      <c r="H255" s="16"/>
      <c r="I255" s="16"/>
      <c r="J255" s="16"/>
      <c r="K255" s="93"/>
      <c r="L255" s="93"/>
      <c r="M255" s="93"/>
      <c r="N255" s="93"/>
      <c r="O255" s="93"/>
      <c r="P255" s="93"/>
      <c r="Q255" s="93"/>
      <c r="R255" s="93"/>
      <c r="S255" s="93"/>
      <c r="T255" s="93"/>
      <c r="U255" s="93"/>
    </row>
    <row r="256" spans="1:27" customFormat="1" ht="14.4" x14ac:dyDescent="0.3">
      <c r="A256" s="42"/>
      <c r="B256" s="10"/>
      <c r="C256" s="10"/>
      <c r="D256" s="17" t="s">
        <v>92</v>
      </c>
      <c r="E256" s="10"/>
      <c r="F256" s="10"/>
      <c r="G256" s="18" t="s">
        <v>10</v>
      </c>
      <c r="H256" s="18"/>
      <c r="I256" s="18"/>
      <c r="J256" s="18"/>
      <c r="K256" s="112"/>
      <c r="L256" s="112"/>
      <c r="M256" s="112"/>
      <c r="N256" s="112"/>
      <c r="O256" s="112"/>
      <c r="P256" s="112"/>
      <c r="Q256" s="112"/>
      <c r="R256" s="112"/>
      <c r="S256" s="112"/>
      <c r="T256" s="112"/>
      <c r="U256" s="112"/>
    </row>
    <row r="257" spans="1:27" customFormat="1" ht="14.4" x14ac:dyDescent="0.3">
      <c r="A257" s="42"/>
      <c r="B257" s="10"/>
      <c r="C257" s="10"/>
      <c r="D257" s="17"/>
      <c r="E257" s="10"/>
      <c r="F257" s="10"/>
      <c r="G257" s="18"/>
      <c r="H257" s="18"/>
      <c r="I257" s="18"/>
      <c r="J257" s="18"/>
      <c r="K257" s="94"/>
      <c r="L257" s="94"/>
      <c r="M257" s="94"/>
      <c r="N257" s="94"/>
      <c r="O257" s="94"/>
      <c r="P257" s="94"/>
      <c r="Q257" s="94"/>
      <c r="R257" s="94"/>
      <c r="S257" s="94"/>
      <c r="T257" s="94"/>
      <c r="U257" s="94"/>
    </row>
    <row r="258" spans="1:27" ht="14.4" x14ac:dyDescent="0.3">
      <c r="A258" s="16"/>
      <c r="B258" s="47" t="s">
        <v>14</v>
      </c>
      <c r="C258" s="10"/>
      <c r="D258" s="31" t="s">
        <v>93</v>
      </c>
      <c r="E258" s="32"/>
      <c r="F258" s="32"/>
      <c r="G258" s="33" t="s">
        <v>9</v>
      </c>
      <c r="H258" s="33"/>
      <c r="I258" s="33"/>
      <c r="J258" s="33"/>
      <c r="K258" s="33"/>
      <c r="L258" s="33"/>
      <c r="M258" s="33"/>
      <c r="N258" s="33"/>
      <c r="O258" s="33"/>
      <c r="P258" s="73"/>
      <c r="Q258" s="73"/>
      <c r="R258" s="73"/>
      <c r="S258" s="73"/>
      <c r="T258" s="73"/>
      <c r="U258" s="73"/>
      <c r="V258"/>
      <c r="W258" s="73"/>
      <c r="X258" s="73"/>
      <c r="Y258" s="73"/>
      <c r="Z258" s="74"/>
      <c r="AA258" s="10"/>
    </row>
    <row r="259" spans="1:27" customFormat="1" ht="14.4" x14ac:dyDescent="0.3">
      <c r="A259" s="42"/>
      <c r="B259" s="10"/>
      <c r="C259" s="10"/>
      <c r="D259" s="10"/>
      <c r="E259" s="10"/>
      <c r="F259" s="10"/>
      <c r="G259" s="10"/>
      <c r="H259" s="10"/>
      <c r="I259" s="10"/>
      <c r="J259" s="10"/>
      <c r="K259" s="94"/>
      <c r="L259" s="94"/>
      <c r="M259" s="94"/>
      <c r="N259" s="94"/>
      <c r="O259" s="94"/>
      <c r="P259" s="94"/>
      <c r="Q259" s="94"/>
      <c r="R259" s="94"/>
      <c r="S259" s="94"/>
      <c r="T259" s="94"/>
      <c r="U259" s="94"/>
    </row>
    <row r="260" spans="1:27" customFormat="1" ht="14.4" x14ac:dyDescent="0.3">
      <c r="A260" s="42"/>
      <c r="B260" s="10"/>
      <c r="C260" s="10"/>
      <c r="D260" s="10" t="s">
        <v>28</v>
      </c>
      <c r="E260" s="10"/>
      <c r="F260" s="10"/>
      <c r="G260" s="16" t="s">
        <v>10</v>
      </c>
      <c r="H260" s="16"/>
      <c r="I260" s="16"/>
      <c r="J260" s="16"/>
      <c r="K260" s="93"/>
      <c r="L260" s="93"/>
      <c r="M260" s="93"/>
      <c r="N260" s="93"/>
      <c r="O260" s="93"/>
      <c r="P260" s="93"/>
      <c r="Q260" s="93"/>
      <c r="R260" s="93"/>
      <c r="S260" s="93"/>
      <c r="T260" s="93"/>
      <c r="U260" s="93"/>
    </row>
    <row r="261" spans="1:27" customFormat="1" ht="14.4" x14ac:dyDescent="0.3">
      <c r="A261" s="42"/>
      <c r="B261" s="10"/>
      <c r="C261" s="10"/>
      <c r="D261" s="10" t="s">
        <v>94</v>
      </c>
      <c r="E261" s="10"/>
      <c r="F261" s="10"/>
      <c r="G261" s="16" t="s">
        <v>10</v>
      </c>
      <c r="H261" s="16"/>
      <c r="I261" s="16"/>
      <c r="J261" s="16"/>
      <c r="K261" s="93"/>
      <c r="L261" s="93"/>
      <c r="M261" s="93"/>
      <c r="N261" s="93"/>
      <c r="O261" s="93"/>
      <c r="P261" s="93"/>
      <c r="Q261" s="93"/>
      <c r="R261" s="93"/>
      <c r="S261" s="93"/>
      <c r="T261" s="93"/>
      <c r="U261" s="93"/>
    </row>
    <row r="262" spans="1:27" customFormat="1" ht="14.4" x14ac:dyDescent="0.3">
      <c r="A262" s="42"/>
      <c r="B262" s="10"/>
      <c r="C262" s="10"/>
      <c r="D262" s="10"/>
      <c r="E262" s="10"/>
      <c r="F262" s="10"/>
      <c r="G262" s="10"/>
      <c r="H262" s="10"/>
      <c r="I262" s="10"/>
      <c r="J262" s="10"/>
      <c r="K262" s="93"/>
      <c r="L262" s="93"/>
      <c r="M262" s="93"/>
      <c r="N262" s="93"/>
      <c r="O262" s="93"/>
      <c r="P262" s="93"/>
      <c r="Q262" s="93"/>
      <c r="R262" s="93"/>
      <c r="S262" s="93"/>
      <c r="T262" s="93"/>
      <c r="U262" s="93"/>
    </row>
    <row r="263" spans="1:27" customFormat="1" ht="14.4" x14ac:dyDescent="0.3">
      <c r="A263" s="42"/>
      <c r="B263" s="10"/>
      <c r="C263" s="10"/>
      <c r="D263" s="17" t="s">
        <v>95</v>
      </c>
      <c r="E263" s="10"/>
      <c r="F263" s="10"/>
      <c r="G263" s="18" t="s">
        <v>10</v>
      </c>
      <c r="H263" s="16"/>
      <c r="I263" s="16"/>
      <c r="J263" s="16"/>
      <c r="K263" s="112"/>
      <c r="L263" s="112"/>
      <c r="M263" s="112"/>
      <c r="N263" s="112"/>
      <c r="O263" s="112"/>
      <c r="P263" s="112"/>
      <c r="Q263" s="112"/>
      <c r="R263" s="112"/>
      <c r="S263" s="112"/>
      <c r="T263" s="112"/>
      <c r="U263" s="112"/>
    </row>
    <row r="264" spans="1:27" customFormat="1" ht="14.4" x14ac:dyDescent="0.3">
      <c r="A264" s="42"/>
      <c r="B264" s="10"/>
      <c r="C264" s="10"/>
      <c r="D264" s="15" t="s">
        <v>30</v>
      </c>
      <c r="E264" s="10"/>
      <c r="F264" s="10"/>
      <c r="G264" s="16" t="s">
        <v>12</v>
      </c>
      <c r="H264" s="16"/>
      <c r="I264" s="16"/>
      <c r="J264" s="16"/>
      <c r="K264" s="103"/>
      <c r="L264" s="103"/>
      <c r="M264" s="103"/>
      <c r="N264" s="103"/>
      <c r="O264" s="103"/>
      <c r="P264" s="103"/>
      <c r="Q264" s="103"/>
      <c r="R264" s="103"/>
      <c r="S264" s="103"/>
      <c r="T264" s="103"/>
      <c r="U264" s="103"/>
    </row>
    <row r="265" spans="1:27" customFormat="1" ht="14.4" x14ac:dyDescent="0.3">
      <c r="A265" s="42"/>
      <c r="B265" s="10"/>
      <c r="C265" s="10"/>
      <c r="D265" s="15" t="s">
        <v>156</v>
      </c>
      <c r="E265" s="10"/>
      <c r="F265" s="10"/>
      <c r="G265" s="16" t="s">
        <v>96</v>
      </c>
      <c r="H265" s="16"/>
      <c r="I265" s="16"/>
      <c r="J265" s="16"/>
      <c r="K265" s="93"/>
      <c r="L265" s="93"/>
      <c r="M265" s="93"/>
      <c r="N265" s="93"/>
      <c r="O265" s="93"/>
      <c r="P265" s="93"/>
      <c r="Q265" s="93"/>
      <c r="R265" s="93"/>
      <c r="S265" s="93"/>
      <c r="T265" s="93"/>
      <c r="U265" s="93"/>
    </row>
    <row r="266" spans="1:27" customFormat="1" ht="14.4" x14ac:dyDescent="0.3">
      <c r="A266" s="42"/>
      <c r="B266" s="10"/>
      <c r="C266" s="10"/>
      <c r="D266" s="10"/>
      <c r="E266" s="10"/>
      <c r="F266" s="10"/>
      <c r="G266" s="10"/>
      <c r="H266" s="10"/>
      <c r="I266" s="10"/>
      <c r="J266" s="10"/>
      <c r="K266" s="94"/>
      <c r="L266" s="94"/>
      <c r="M266" s="94"/>
      <c r="N266" s="94"/>
      <c r="O266" s="94"/>
      <c r="P266" s="94"/>
      <c r="Q266" s="94"/>
      <c r="R266" s="94"/>
      <c r="S266" s="94"/>
      <c r="T266" s="94"/>
      <c r="U266" s="94"/>
    </row>
    <row r="267" spans="1:27" customFormat="1" ht="14.4" x14ac:dyDescent="0.3">
      <c r="A267" s="42"/>
      <c r="B267" s="10"/>
      <c r="C267" s="10"/>
      <c r="D267" s="17" t="s">
        <v>97</v>
      </c>
      <c r="E267" s="10"/>
      <c r="F267" s="10"/>
      <c r="G267" s="18" t="s">
        <v>10</v>
      </c>
      <c r="H267" s="16"/>
      <c r="I267" s="16"/>
      <c r="J267" s="16"/>
      <c r="K267" s="112"/>
      <c r="L267" s="112"/>
      <c r="M267" s="112"/>
      <c r="N267" s="112"/>
      <c r="O267" s="112"/>
      <c r="P267" s="112"/>
      <c r="Q267" s="112"/>
      <c r="R267" s="112"/>
      <c r="S267" s="112"/>
      <c r="T267" s="112"/>
      <c r="U267" s="112"/>
    </row>
    <row r="268" spans="1:27" customFormat="1" ht="14.4" x14ac:dyDescent="0.3">
      <c r="A268" s="42"/>
      <c r="B268" s="10"/>
      <c r="C268" s="10"/>
      <c r="D268" s="15" t="s">
        <v>30</v>
      </c>
      <c r="E268" s="10"/>
      <c r="F268" s="10"/>
      <c r="G268" s="16" t="s">
        <v>12</v>
      </c>
      <c r="H268" s="16"/>
      <c r="I268" s="16"/>
      <c r="J268" s="16"/>
      <c r="K268" s="103"/>
      <c r="L268" s="103"/>
      <c r="M268" s="103"/>
      <c r="N268" s="103"/>
      <c r="O268" s="103"/>
      <c r="P268" s="103"/>
      <c r="Q268" s="103"/>
      <c r="R268" s="103"/>
      <c r="S268" s="103"/>
      <c r="T268" s="103"/>
      <c r="U268" s="103"/>
    </row>
    <row r="269" spans="1:27" customFormat="1" ht="14.4" x14ac:dyDescent="0.3">
      <c r="A269" s="42"/>
      <c r="B269" s="10"/>
      <c r="C269" s="10"/>
      <c r="D269" s="15" t="s">
        <v>157</v>
      </c>
      <c r="E269" s="10"/>
      <c r="F269" s="10"/>
      <c r="G269" s="16" t="s">
        <v>96</v>
      </c>
      <c r="H269" s="16"/>
      <c r="I269" s="16"/>
      <c r="J269" s="16"/>
      <c r="K269" s="93"/>
      <c r="L269" s="93"/>
      <c r="M269" s="93"/>
      <c r="N269" s="93"/>
      <c r="O269" s="93"/>
      <c r="P269" s="93"/>
      <c r="Q269" s="93"/>
      <c r="R269" s="93"/>
      <c r="S269" s="93"/>
      <c r="T269" s="93"/>
      <c r="U269" s="93"/>
    </row>
    <row r="270" spans="1:27" customFormat="1" ht="14.4" x14ac:dyDescent="0.3">
      <c r="A270" s="42"/>
      <c r="B270" s="10"/>
      <c r="C270" s="10"/>
      <c r="D270" s="10"/>
      <c r="E270" s="10"/>
      <c r="F270" s="10"/>
      <c r="G270" s="10"/>
      <c r="H270" s="10"/>
      <c r="I270" s="10"/>
      <c r="J270" s="10"/>
      <c r="K270" s="94"/>
      <c r="L270" s="94"/>
      <c r="M270" s="94"/>
      <c r="N270" s="94"/>
      <c r="O270" s="94"/>
      <c r="P270" s="94"/>
      <c r="Q270" s="94"/>
      <c r="R270" s="94"/>
      <c r="S270" s="94"/>
      <c r="T270" s="94"/>
      <c r="U270" s="94"/>
    </row>
    <row r="271" spans="1:27" customFormat="1" ht="14.4" x14ac:dyDescent="0.3">
      <c r="A271" s="42"/>
      <c r="B271" s="10"/>
      <c r="C271" s="10"/>
      <c r="D271" s="17" t="s">
        <v>98</v>
      </c>
      <c r="E271" s="10"/>
      <c r="F271" s="10"/>
      <c r="G271" s="18" t="s">
        <v>10</v>
      </c>
      <c r="H271" s="16"/>
      <c r="I271" s="16"/>
      <c r="J271" s="16"/>
      <c r="K271" s="112"/>
      <c r="L271" s="112"/>
      <c r="M271" s="112"/>
      <c r="N271" s="112"/>
      <c r="O271" s="112"/>
      <c r="P271" s="112"/>
      <c r="Q271" s="112"/>
      <c r="R271" s="112"/>
      <c r="S271" s="112"/>
      <c r="T271" s="112"/>
      <c r="U271" s="112"/>
    </row>
    <row r="272" spans="1:27" customFormat="1" ht="14.4" x14ac:dyDescent="0.3">
      <c r="A272" s="42"/>
      <c r="B272" s="10"/>
      <c r="C272" s="10"/>
      <c r="D272" s="15" t="s">
        <v>30</v>
      </c>
      <c r="E272" s="10"/>
      <c r="F272" s="10"/>
      <c r="G272" s="16" t="s">
        <v>12</v>
      </c>
      <c r="H272" s="16"/>
      <c r="I272" s="16"/>
      <c r="J272" s="16"/>
      <c r="K272" s="103"/>
      <c r="L272" s="103"/>
      <c r="M272" s="103"/>
      <c r="N272" s="103"/>
      <c r="O272" s="103"/>
      <c r="P272" s="103"/>
      <c r="Q272" s="103"/>
      <c r="R272" s="103"/>
      <c r="S272" s="103"/>
      <c r="T272" s="103"/>
      <c r="U272" s="103"/>
    </row>
    <row r="273" spans="1:27" customFormat="1" ht="14.4" x14ac:dyDescent="0.3">
      <c r="A273" s="42"/>
      <c r="B273" s="10"/>
      <c r="C273" s="10"/>
      <c r="D273" s="15" t="s">
        <v>158</v>
      </c>
      <c r="E273" s="10"/>
      <c r="F273" s="10"/>
      <c r="G273" s="16" t="s">
        <v>96</v>
      </c>
      <c r="H273" s="16"/>
      <c r="I273" s="16"/>
      <c r="J273" s="16"/>
      <c r="K273" s="93"/>
      <c r="L273" s="93"/>
      <c r="M273" s="93"/>
      <c r="N273" s="93"/>
      <c r="O273" s="93"/>
      <c r="P273" s="93"/>
      <c r="Q273" s="93"/>
      <c r="R273" s="93"/>
      <c r="S273" s="93"/>
      <c r="T273" s="93"/>
      <c r="U273" s="93"/>
    </row>
    <row r="274" spans="1:27" customFormat="1" ht="14.4" x14ac:dyDescent="0.3">
      <c r="A274" s="42"/>
      <c r="B274" s="10"/>
      <c r="C274" s="10"/>
      <c r="D274" s="10"/>
      <c r="E274" s="10"/>
      <c r="F274" s="10"/>
      <c r="G274" s="10"/>
      <c r="H274" s="10"/>
      <c r="I274" s="10"/>
      <c r="J274" s="10"/>
      <c r="K274" s="94"/>
      <c r="L274" s="94"/>
      <c r="M274" s="94"/>
      <c r="N274" s="94"/>
      <c r="O274" s="94"/>
      <c r="P274" s="94"/>
      <c r="Q274" s="94"/>
      <c r="R274" s="94"/>
      <c r="S274" s="94"/>
      <c r="T274" s="94"/>
      <c r="U274" s="94"/>
    </row>
    <row r="275" spans="1:27" customFormat="1" ht="14.4" x14ac:dyDescent="0.3">
      <c r="A275" s="42"/>
      <c r="B275" s="10"/>
      <c r="C275" s="10"/>
      <c r="D275" s="17" t="s">
        <v>99</v>
      </c>
      <c r="E275" s="10"/>
      <c r="F275" s="10"/>
      <c r="G275" s="18" t="s">
        <v>10</v>
      </c>
      <c r="H275" s="16"/>
      <c r="I275" s="16"/>
      <c r="J275" s="16"/>
      <c r="K275" s="112"/>
      <c r="L275" s="112"/>
      <c r="M275" s="112"/>
      <c r="N275" s="112"/>
      <c r="O275" s="112"/>
      <c r="P275" s="112"/>
      <c r="Q275" s="112"/>
      <c r="R275" s="112"/>
      <c r="S275" s="112"/>
      <c r="T275" s="112"/>
      <c r="U275" s="112"/>
    </row>
    <row r="276" spans="1:27" customFormat="1" ht="14.4" x14ac:dyDescent="0.3">
      <c r="A276" s="99"/>
      <c r="B276" s="10"/>
      <c r="C276" s="10"/>
      <c r="D276" s="15" t="s">
        <v>30</v>
      </c>
      <c r="E276" s="10"/>
      <c r="F276" s="10"/>
      <c r="G276" s="16" t="s">
        <v>12</v>
      </c>
      <c r="H276" s="16"/>
      <c r="I276" s="16"/>
      <c r="J276" s="16"/>
      <c r="K276" s="103"/>
      <c r="L276" s="103"/>
      <c r="M276" s="103"/>
      <c r="N276" s="103"/>
      <c r="O276" s="103"/>
      <c r="P276" s="103"/>
      <c r="Q276" s="103"/>
      <c r="R276" s="103"/>
      <c r="S276" s="103"/>
      <c r="T276" s="103"/>
      <c r="U276" s="103"/>
    </row>
    <row r="277" spans="1:27" x14ac:dyDescent="0.2">
      <c r="A277" s="99"/>
      <c r="B277" s="10"/>
      <c r="C277" s="10"/>
      <c r="D277" s="10"/>
      <c r="E277" s="10"/>
      <c r="F277" s="10"/>
      <c r="G277" s="10"/>
      <c r="H277" s="10"/>
      <c r="I277" s="10"/>
      <c r="J277" s="10"/>
      <c r="K277" s="70"/>
      <c r="L277" s="70"/>
      <c r="M277" s="70"/>
      <c r="N277" s="70"/>
      <c r="O277" s="70"/>
      <c r="P277" s="70"/>
      <c r="Q277" s="70"/>
      <c r="R277" s="70"/>
      <c r="S277" s="70"/>
      <c r="T277" s="70"/>
      <c r="U277" s="70"/>
    </row>
    <row r="278" spans="1:27" x14ac:dyDescent="0.2">
      <c r="A278" s="99"/>
      <c r="B278" s="10"/>
      <c r="C278" s="10"/>
      <c r="D278" s="17" t="s">
        <v>100</v>
      </c>
      <c r="E278" s="10"/>
      <c r="F278" s="10"/>
      <c r="G278" s="18" t="s">
        <v>10</v>
      </c>
      <c r="H278" s="16"/>
      <c r="I278" s="16"/>
      <c r="J278" s="16"/>
      <c r="K278" s="112"/>
      <c r="L278" s="112"/>
      <c r="M278" s="112"/>
      <c r="N278" s="112"/>
      <c r="O278" s="112"/>
      <c r="P278" s="112"/>
      <c r="Q278" s="112"/>
      <c r="R278" s="112"/>
      <c r="S278" s="112"/>
      <c r="T278" s="112"/>
      <c r="U278" s="112"/>
    </row>
    <row r="279" spans="1:27" x14ac:dyDescent="0.2">
      <c r="A279" s="99"/>
      <c r="B279" s="10"/>
      <c r="C279" s="10"/>
      <c r="D279" s="15"/>
      <c r="E279" s="10"/>
      <c r="F279" s="10"/>
      <c r="G279" s="16"/>
      <c r="H279" s="16"/>
      <c r="I279" s="16"/>
      <c r="J279" s="16"/>
      <c r="K279" s="70"/>
      <c r="L279" s="70"/>
      <c r="M279" s="70"/>
      <c r="N279" s="70"/>
      <c r="O279" s="70"/>
      <c r="P279" s="70"/>
      <c r="Q279" s="70"/>
      <c r="R279" s="70"/>
      <c r="S279" s="70"/>
      <c r="T279" s="70"/>
      <c r="U279" s="70"/>
    </row>
    <row r="280" spans="1:27" x14ac:dyDescent="0.2">
      <c r="A280" s="99"/>
      <c r="B280" s="10"/>
      <c r="C280" s="10"/>
      <c r="D280" s="10"/>
      <c r="E280" s="10"/>
      <c r="F280" s="10"/>
      <c r="G280" s="10"/>
      <c r="H280" s="10"/>
      <c r="I280" s="10"/>
      <c r="J280" s="10"/>
      <c r="K280" s="70"/>
      <c r="L280" s="70"/>
      <c r="M280" s="70"/>
      <c r="N280" s="70"/>
      <c r="O280" s="70"/>
      <c r="P280" s="70"/>
      <c r="Q280" s="70"/>
      <c r="R280" s="70"/>
      <c r="S280" s="70"/>
      <c r="T280" s="70"/>
      <c r="U280" s="70"/>
    </row>
    <row r="281" spans="1:27" ht="14.4" x14ac:dyDescent="0.3">
      <c r="A281" s="42"/>
      <c r="B281" s="41" t="s">
        <v>14</v>
      </c>
      <c r="C281" s="10"/>
      <c r="D281" s="31" t="s">
        <v>150</v>
      </c>
      <c r="E281" s="32"/>
      <c r="F281" s="32"/>
      <c r="G281" s="33" t="s">
        <v>9</v>
      </c>
      <c r="H281" s="33"/>
      <c r="I281" s="33"/>
      <c r="J281" s="33"/>
      <c r="K281" s="33"/>
      <c r="L281" s="33"/>
      <c r="M281" s="33"/>
      <c r="N281" s="33"/>
      <c r="O281" s="33"/>
      <c r="P281" s="73"/>
      <c r="Q281" s="73"/>
      <c r="R281" s="73"/>
      <c r="S281" s="73"/>
      <c r="T281" s="73"/>
      <c r="U281" s="73"/>
      <c r="V281"/>
      <c r="W281" s="73"/>
      <c r="X281" s="73"/>
      <c r="Y281" s="73"/>
      <c r="Z281" s="74"/>
      <c r="AA281" s="10"/>
    </row>
    <row r="282" spans="1:27" customFormat="1" ht="14.4" x14ac:dyDescent="0.3">
      <c r="A282" s="101"/>
      <c r="B282" s="10"/>
      <c r="C282" s="10"/>
      <c r="D282" s="10"/>
      <c r="E282" s="10"/>
      <c r="F282" s="10"/>
      <c r="G282" s="10"/>
      <c r="H282" s="10"/>
      <c r="I282" s="10"/>
      <c r="J282" s="10"/>
      <c r="K282" s="94"/>
      <c r="L282" s="94"/>
      <c r="M282" s="94"/>
      <c r="N282" s="94"/>
      <c r="O282" s="94"/>
      <c r="P282" s="94"/>
      <c r="Q282" s="94"/>
      <c r="R282" s="94"/>
      <c r="S282" s="94"/>
      <c r="T282" s="94"/>
      <c r="U282" s="94"/>
    </row>
    <row r="283" spans="1:27" customFormat="1" ht="14.4" x14ac:dyDescent="0.3">
      <c r="A283" s="101"/>
      <c r="B283" s="10"/>
      <c r="C283" s="10"/>
      <c r="D283" s="15" t="s">
        <v>147</v>
      </c>
      <c r="E283" s="10"/>
      <c r="F283" s="10"/>
      <c r="G283" s="16" t="s">
        <v>10</v>
      </c>
      <c r="H283" s="16"/>
      <c r="I283" s="16"/>
      <c r="J283" s="16"/>
      <c r="K283" s="93"/>
      <c r="L283" s="93"/>
      <c r="M283" s="93"/>
      <c r="N283" s="93"/>
      <c r="O283" s="93"/>
      <c r="P283" s="93"/>
      <c r="Q283" s="93"/>
      <c r="R283" s="93"/>
      <c r="S283" s="93"/>
      <c r="T283" s="93"/>
      <c r="U283" s="93"/>
    </row>
    <row r="284" spans="1:27" customFormat="1" ht="14.4" x14ac:dyDescent="0.3">
      <c r="A284" s="101"/>
      <c r="B284" s="10"/>
      <c r="C284" s="10"/>
      <c r="D284" s="29" t="s">
        <v>102</v>
      </c>
      <c r="E284" s="10"/>
      <c r="F284" s="10"/>
      <c r="G284" s="16" t="s">
        <v>10</v>
      </c>
      <c r="H284" s="16"/>
      <c r="I284" s="16"/>
      <c r="J284" s="16"/>
      <c r="K284" s="93"/>
      <c r="L284" s="93"/>
      <c r="M284" s="93"/>
      <c r="N284" s="93"/>
      <c r="O284" s="93"/>
      <c r="P284" s="93"/>
      <c r="Q284" s="93"/>
      <c r="R284" s="93"/>
      <c r="S284" s="93"/>
      <c r="T284" s="93"/>
      <c r="U284" s="93"/>
    </row>
    <row r="285" spans="1:27" customFormat="1" ht="14.4" x14ac:dyDescent="0.3">
      <c r="A285" s="101"/>
      <c r="B285" s="10"/>
      <c r="C285" s="10"/>
      <c r="D285" s="15" t="s">
        <v>148</v>
      </c>
      <c r="E285" s="10"/>
      <c r="F285" s="10"/>
      <c r="G285" s="16" t="s">
        <v>10</v>
      </c>
      <c r="H285" s="18"/>
      <c r="I285" s="18"/>
      <c r="J285" s="18"/>
      <c r="K285" s="93"/>
      <c r="L285" s="93"/>
      <c r="M285" s="93"/>
      <c r="N285" s="93"/>
      <c r="O285" s="93"/>
      <c r="P285" s="93"/>
      <c r="Q285" s="93"/>
      <c r="R285" s="93"/>
      <c r="S285" s="93"/>
      <c r="T285" s="93"/>
      <c r="U285" s="93"/>
    </row>
    <row r="286" spans="1:27" customFormat="1" ht="14.4" x14ac:dyDescent="0.3">
      <c r="A286" s="101"/>
      <c r="B286" s="10"/>
      <c r="C286" s="10"/>
      <c r="D286" s="15" t="s">
        <v>149</v>
      </c>
      <c r="E286" s="10"/>
      <c r="F286" s="10"/>
      <c r="G286" s="16" t="s">
        <v>12</v>
      </c>
      <c r="H286" s="16"/>
      <c r="I286" s="16"/>
      <c r="J286" s="16"/>
      <c r="K286" s="103"/>
      <c r="L286" s="103"/>
      <c r="M286" s="103"/>
      <c r="N286" s="103"/>
      <c r="O286" s="103"/>
      <c r="P286" s="103"/>
      <c r="Q286" s="103"/>
      <c r="R286" s="103"/>
      <c r="S286" s="103"/>
      <c r="T286" s="103"/>
      <c r="U286" s="103"/>
    </row>
    <row r="287" spans="1:27" customFormat="1" ht="14.4" x14ac:dyDescent="0.3">
      <c r="A287" s="101"/>
      <c r="B287" s="10"/>
      <c r="C287" s="10"/>
      <c r="D287" s="17" t="s">
        <v>151</v>
      </c>
      <c r="E287" s="10"/>
      <c r="F287" s="10"/>
      <c r="G287" s="18" t="s">
        <v>10</v>
      </c>
      <c r="H287" s="10"/>
      <c r="I287" s="10"/>
      <c r="J287" s="10"/>
      <c r="K287" s="112"/>
      <c r="L287" s="112"/>
      <c r="M287" s="112"/>
      <c r="N287" s="112"/>
      <c r="O287" s="112"/>
      <c r="P287" s="112"/>
      <c r="Q287" s="112"/>
      <c r="R287" s="112"/>
      <c r="S287" s="112"/>
      <c r="T287" s="112"/>
      <c r="U287" s="112"/>
    </row>
    <row r="288" spans="1:27" customFormat="1" ht="14.4" x14ac:dyDescent="0.3">
      <c r="A288" s="101"/>
      <c r="B288" s="10"/>
      <c r="C288" s="10"/>
      <c r="D288" s="10"/>
      <c r="E288" s="10"/>
      <c r="F288" s="10"/>
      <c r="G288" s="10"/>
      <c r="H288" s="10"/>
      <c r="I288" s="10"/>
      <c r="J288" s="10"/>
      <c r="K288" s="94"/>
      <c r="L288" s="94"/>
      <c r="M288" s="94"/>
      <c r="N288" s="94"/>
      <c r="O288" s="94"/>
      <c r="P288" s="94"/>
      <c r="Q288" s="94"/>
      <c r="R288" s="94"/>
      <c r="S288" s="94"/>
      <c r="T288" s="94"/>
      <c r="U288" s="94"/>
    </row>
    <row r="289" spans="1:27" customFormat="1" ht="14.4" x14ac:dyDescent="0.3">
      <c r="A289" s="101"/>
      <c r="B289" s="10"/>
      <c r="C289" s="10"/>
      <c r="D289" s="10" t="s">
        <v>152</v>
      </c>
      <c r="E289" s="10"/>
      <c r="F289" s="10"/>
      <c r="G289" s="16" t="s">
        <v>10</v>
      </c>
      <c r="H289" s="18"/>
      <c r="I289" s="18"/>
      <c r="J289" s="18"/>
      <c r="K289" s="93"/>
      <c r="L289" s="93"/>
      <c r="M289" s="93"/>
      <c r="N289" s="93"/>
      <c r="O289" s="93"/>
      <c r="P289" s="93"/>
      <c r="Q289" s="93"/>
      <c r="R289" s="93"/>
      <c r="S289" s="93"/>
      <c r="T289" s="93"/>
      <c r="U289" s="93"/>
    </row>
    <row r="290" spans="1:27" customFormat="1" ht="14.4" x14ac:dyDescent="0.3">
      <c r="A290" s="101"/>
      <c r="B290" s="10"/>
      <c r="C290" s="10"/>
      <c r="D290" s="15" t="s">
        <v>153</v>
      </c>
      <c r="E290" s="10"/>
      <c r="F290" s="10"/>
      <c r="G290" s="16" t="s">
        <v>12</v>
      </c>
      <c r="H290" s="16"/>
      <c r="I290" s="16"/>
      <c r="J290" s="16"/>
      <c r="K290" s="103"/>
      <c r="L290" s="103"/>
      <c r="M290" s="103"/>
      <c r="N290" s="103"/>
      <c r="O290" s="103"/>
      <c r="P290" s="103"/>
      <c r="Q290" s="103"/>
      <c r="R290" s="103"/>
      <c r="S290" s="103"/>
      <c r="T290" s="103"/>
      <c r="U290" s="103"/>
    </row>
    <row r="291" spans="1:27" customFormat="1" ht="14.4" x14ac:dyDescent="0.3">
      <c r="A291" s="101"/>
      <c r="B291" s="10"/>
      <c r="C291" s="10"/>
      <c r="D291" s="107" t="s">
        <v>155</v>
      </c>
      <c r="E291" s="10"/>
      <c r="F291" s="10"/>
      <c r="G291" s="16" t="s">
        <v>10</v>
      </c>
      <c r="H291" s="16"/>
      <c r="I291" s="16"/>
      <c r="J291" s="16"/>
      <c r="K291" s="93"/>
      <c r="L291" s="93"/>
      <c r="M291" s="93"/>
      <c r="N291" s="93"/>
      <c r="O291" s="93"/>
      <c r="P291" s="93"/>
      <c r="Q291" s="93"/>
      <c r="R291" s="93"/>
      <c r="S291" s="93"/>
      <c r="T291" s="93"/>
      <c r="U291" s="93"/>
    </row>
    <row r="292" spans="1:27" customFormat="1" ht="14.4" x14ac:dyDescent="0.3">
      <c r="A292" s="101"/>
      <c r="B292" s="10"/>
      <c r="C292" s="10"/>
      <c r="D292" s="108" t="s">
        <v>154</v>
      </c>
      <c r="E292" s="10"/>
      <c r="F292" s="10"/>
      <c r="G292" s="18" t="s">
        <v>10</v>
      </c>
      <c r="H292" s="16"/>
      <c r="I292" s="16"/>
      <c r="J292" s="16"/>
      <c r="K292" s="112"/>
      <c r="L292" s="112"/>
      <c r="M292" s="112"/>
      <c r="N292" s="112"/>
      <c r="O292" s="112"/>
      <c r="P292" s="112"/>
      <c r="Q292" s="112"/>
      <c r="R292" s="112"/>
      <c r="S292" s="112"/>
      <c r="T292" s="112"/>
      <c r="U292" s="112"/>
    </row>
    <row r="293" spans="1:27" customFormat="1" ht="14.4" x14ac:dyDescent="0.3">
      <c r="A293" s="101"/>
      <c r="B293" s="10"/>
      <c r="C293" s="10"/>
      <c r="D293" s="15"/>
      <c r="E293" s="10"/>
      <c r="F293" s="10"/>
      <c r="G293" s="16"/>
      <c r="H293" s="16"/>
      <c r="I293" s="16"/>
      <c r="J293" s="16"/>
      <c r="K293" s="94"/>
      <c r="L293" s="94"/>
      <c r="M293" s="94"/>
      <c r="N293" s="94"/>
      <c r="O293" s="94"/>
      <c r="P293" s="94"/>
      <c r="Q293" s="94"/>
      <c r="R293" s="94"/>
      <c r="S293" s="94"/>
      <c r="T293" s="94"/>
      <c r="U293" s="94"/>
    </row>
    <row r="294" spans="1:27" ht="14.4" x14ac:dyDescent="0.3">
      <c r="A294" s="16"/>
      <c r="B294" s="47" t="s">
        <v>14</v>
      </c>
      <c r="C294" s="10"/>
      <c r="D294" s="31" t="s">
        <v>135</v>
      </c>
      <c r="E294" s="32"/>
      <c r="F294" s="32"/>
      <c r="G294" s="33" t="s">
        <v>9</v>
      </c>
      <c r="H294" s="33"/>
      <c r="I294" s="33"/>
      <c r="J294" s="33"/>
      <c r="K294" s="33"/>
      <c r="L294" s="33"/>
      <c r="M294" s="33"/>
      <c r="N294" s="33"/>
      <c r="O294" s="33"/>
      <c r="P294" s="73"/>
      <c r="Q294" s="73"/>
      <c r="R294" s="73"/>
      <c r="S294" s="73"/>
      <c r="T294" s="73"/>
      <c r="U294" s="73"/>
      <c r="V294"/>
      <c r="W294" s="32"/>
      <c r="X294" s="32"/>
      <c r="Y294" s="32"/>
      <c r="Z294" s="34"/>
      <c r="AA294" s="10"/>
    </row>
    <row r="295" spans="1:27" ht="14.4" x14ac:dyDescent="0.3">
      <c r="A295" s="42"/>
      <c r="B295" s="10"/>
      <c r="C295" s="10"/>
      <c r="D295" s="10"/>
      <c r="E295" s="10"/>
      <c r="F295" s="10"/>
      <c r="G295" s="10"/>
      <c r="H295" s="10"/>
      <c r="I295" s="10"/>
      <c r="J295" s="10"/>
      <c r="K295" s="16"/>
      <c r="L295" s="16"/>
      <c r="M295" s="16"/>
      <c r="N295" s="16"/>
      <c r="O295" s="16"/>
      <c r="P295" s="16"/>
      <c r="Q295" s="16"/>
      <c r="R295" s="16"/>
      <c r="S295" s="16"/>
      <c r="T295" s="16"/>
      <c r="U295" s="16"/>
      <c r="V295"/>
      <c r="W295" s="10"/>
      <c r="X295" s="10"/>
      <c r="Y295" s="10"/>
      <c r="Z295" s="10"/>
      <c r="AA295" s="10"/>
    </row>
    <row r="296" spans="1:27" ht="14.4" x14ac:dyDescent="0.3">
      <c r="A296" s="42"/>
      <c r="B296" s="10"/>
      <c r="C296" s="10"/>
      <c r="D296" s="10" t="s">
        <v>28</v>
      </c>
      <c r="E296" s="10"/>
      <c r="F296" s="10"/>
      <c r="G296" s="16" t="s">
        <v>10</v>
      </c>
      <c r="H296" s="16"/>
      <c r="I296" s="16"/>
      <c r="J296" s="16"/>
      <c r="K296" s="93"/>
      <c r="L296" s="93"/>
      <c r="M296" s="93"/>
      <c r="N296" s="93"/>
      <c r="O296" s="93"/>
      <c r="P296" s="93"/>
      <c r="Q296" s="93"/>
      <c r="R296" s="93"/>
      <c r="S296" s="93"/>
      <c r="T296" s="93"/>
      <c r="U296" s="93"/>
      <c r="V296"/>
      <c r="W296" s="48" t="e">
        <f t="shared" ref="W296:Z296" si="33">+#REF!</f>
        <v>#REF!</v>
      </c>
      <c r="X296" s="48" t="e">
        <f t="shared" si="33"/>
        <v>#REF!</v>
      </c>
      <c r="Y296" s="48" t="e">
        <f t="shared" si="33"/>
        <v>#REF!</v>
      </c>
      <c r="Z296" s="48" t="e">
        <f t="shared" si="33"/>
        <v>#REF!</v>
      </c>
      <c r="AA296" s="10"/>
    </row>
    <row r="297" spans="1:27" ht="14.4" x14ac:dyDescent="0.3">
      <c r="A297" s="42"/>
      <c r="B297" s="10"/>
      <c r="C297" s="10"/>
      <c r="D297" s="10"/>
      <c r="E297" s="10"/>
      <c r="F297" s="10"/>
      <c r="G297" s="16"/>
      <c r="H297" s="16"/>
      <c r="I297" s="16"/>
      <c r="J297" s="16"/>
      <c r="K297" s="94"/>
      <c r="L297" s="94"/>
      <c r="M297" s="94"/>
      <c r="N297" s="94"/>
      <c r="O297" s="94"/>
      <c r="P297" s="94"/>
      <c r="Q297" s="94"/>
      <c r="R297" s="94"/>
      <c r="S297" s="94"/>
      <c r="T297" s="94"/>
      <c r="U297" s="94"/>
      <c r="V297"/>
      <c r="W297" s="48"/>
      <c r="X297" s="48"/>
      <c r="Y297" s="48"/>
      <c r="Z297" s="48"/>
      <c r="AA297" s="10"/>
    </row>
    <row r="298" spans="1:27" ht="14.4" x14ac:dyDescent="0.3">
      <c r="A298" s="42"/>
      <c r="B298" s="10"/>
      <c r="C298" s="10"/>
      <c r="D298" s="17" t="s">
        <v>137</v>
      </c>
      <c r="E298" s="10"/>
      <c r="F298" s="10"/>
      <c r="G298" s="18" t="s">
        <v>10</v>
      </c>
      <c r="H298" s="16"/>
      <c r="I298" s="16"/>
      <c r="J298" s="16"/>
      <c r="K298" s="112"/>
      <c r="L298" s="112"/>
      <c r="M298" s="112"/>
      <c r="N298" s="112"/>
      <c r="O298" s="112"/>
      <c r="P298" s="112"/>
      <c r="Q298" s="112"/>
      <c r="R298" s="112"/>
      <c r="S298" s="112"/>
      <c r="T298" s="112"/>
      <c r="U298" s="112"/>
      <c r="V298"/>
      <c r="W298" s="49" t="e">
        <f t="shared" ref="W298" si="34">+V298*(1+W300)</f>
        <v>#REF!</v>
      </c>
      <c r="X298" s="49" t="e">
        <f t="shared" ref="X298" si="35">+W298*(1+X300)</f>
        <v>#REF!</v>
      </c>
      <c r="Y298" s="49" t="e">
        <f t="shared" ref="Y298" si="36">+X298*(1+Y300)</f>
        <v>#REF!</v>
      </c>
      <c r="Z298" s="49" t="e">
        <f t="shared" ref="Z298" si="37">+Y298*(1+Z300)</f>
        <v>#REF!</v>
      </c>
      <c r="AA298" s="10"/>
    </row>
    <row r="299" spans="1:27" ht="14.4" x14ac:dyDescent="0.3">
      <c r="A299" s="42"/>
      <c r="B299" s="10"/>
      <c r="C299" s="10"/>
      <c r="D299" s="29" t="s">
        <v>30</v>
      </c>
      <c r="E299" s="10"/>
      <c r="F299" s="10"/>
      <c r="G299" s="16" t="s">
        <v>12</v>
      </c>
      <c r="H299" s="16"/>
      <c r="I299" s="16"/>
      <c r="J299" s="16"/>
      <c r="K299" s="103"/>
      <c r="L299" s="103"/>
      <c r="M299" s="103"/>
      <c r="N299" s="103"/>
      <c r="O299" s="103"/>
      <c r="P299" s="103"/>
      <c r="Q299" s="103"/>
      <c r="R299" s="103"/>
      <c r="S299" s="103"/>
      <c r="T299" s="103"/>
      <c r="U299" s="103"/>
      <c r="V299"/>
      <c r="W299" s="46" t="str">
        <f>+IFERROR(W298/W296,"n.a.")</f>
        <v>n.a.</v>
      </c>
      <c r="X299" s="46" t="str">
        <f>+IFERROR(X298/X296,"n.a.")</f>
        <v>n.a.</v>
      </c>
      <c r="Y299" s="46" t="str">
        <f>+IFERROR(Y298/Y296,"n.a.")</f>
        <v>n.a.</v>
      </c>
      <c r="Z299" s="46" t="str">
        <f>+IFERROR(Z298/Z296,"n.a.")</f>
        <v>n.a.</v>
      </c>
      <c r="AA299" s="10"/>
    </row>
    <row r="300" spans="1:27" ht="14.4" x14ac:dyDescent="0.3">
      <c r="A300" s="42"/>
      <c r="B300" s="10"/>
      <c r="C300" s="10"/>
      <c r="D300" s="29" t="s">
        <v>31</v>
      </c>
      <c r="E300" s="10"/>
      <c r="F300" s="10"/>
      <c r="G300" s="16" t="s">
        <v>12</v>
      </c>
      <c r="H300" s="16"/>
      <c r="I300" s="16"/>
      <c r="J300" s="16"/>
      <c r="K300" s="103"/>
      <c r="L300" s="103"/>
      <c r="M300" s="103"/>
      <c r="N300" s="103"/>
      <c r="O300" s="103"/>
      <c r="P300" s="103"/>
      <c r="Q300" s="103"/>
      <c r="R300" s="103"/>
      <c r="S300" s="103"/>
      <c r="T300" s="103"/>
      <c r="U300" s="103"/>
      <c r="V300"/>
      <c r="W300" s="50" t="e">
        <f>+#REF!</f>
        <v>#REF!</v>
      </c>
      <c r="X300" s="50" t="e">
        <f>+#REF!</f>
        <v>#REF!</v>
      </c>
      <c r="Y300" s="50" t="e">
        <f>+#REF!</f>
        <v>#REF!</v>
      </c>
      <c r="Z300" s="50" t="e">
        <f>+#REF!</f>
        <v>#REF!</v>
      </c>
      <c r="AA300" s="10"/>
    </row>
    <row r="301" spans="1:27" ht="14.4" x14ac:dyDescent="0.3">
      <c r="A301" s="42"/>
      <c r="B301" s="10"/>
      <c r="C301" s="10"/>
      <c r="D301" s="29"/>
      <c r="E301" s="10"/>
      <c r="F301" s="10"/>
      <c r="G301" s="16"/>
      <c r="H301" s="16"/>
      <c r="I301" s="16"/>
      <c r="J301" s="16"/>
      <c r="K301" s="94"/>
      <c r="L301" s="94"/>
      <c r="M301" s="94"/>
      <c r="N301" s="94"/>
      <c r="O301" s="94"/>
      <c r="P301" s="94"/>
      <c r="Q301" s="94"/>
      <c r="R301" s="94"/>
      <c r="S301" s="94"/>
      <c r="T301" s="94"/>
      <c r="U301" s="94"/>
      <c r="V301"/>
      <c r="W301" s="106"/>
      <c r="X301" s="106"/>
      <c r="Y301" s="106"/>
      <c r="Z301" s="106"/>
      <c r="AA301" s="10"/>
    </row>
    <row r="302" spans="1:27" ht="14.4" x14ac:dyDescent="0.3">
      <c r="A302" s="16"/>
      <c r="B302" s="47" t="s">
        <v>14</v>
      </c>
      <c r="C302" s="10"/>
      <c r="D302" s="31" t="s">
        <v>56</v>
      </c>
      <c r="E302" s="32"/>
      <c r="F302" s="32"/>
      <c r="G302" s="33" t="s">
        <v>9</v>
      </c>
      <c r="H302" s="33"/>
      <c r="I302" s="33"/>
      <c r="J302" s="33"/>
      <c r="K302" s="33"/>
      <c r="L302" s="33"/>
      <c r="M302" s="33"/>
      <c r="N302" s="33"/>
      <c r="O302" s="33"/>
      <c r="P302" s="73"/>
      <c r="Q302" s="73"/>
      <c r="R302" s="73"/>
      <c r="S302" s="73"/>
      <c r="T302" s="73"/>
      <c r="U302" s="73"/>
      <c r="V302"/>
      <c r="W302" s="73"/>
      <c r="X302" s="73"/>
      <c r="Y302" s="73"/>
      <c r="Z302" s="74"/>
      <c r="AA302" s="10"/>
    </row>
    <row r="303" spans="1:27" customFormat="1" ht="14.4" x14ac:dyDescent="0.3">
      <c r="A303" s="101"/>
      <c r="B303" s="10"/>
      <c r="C303" s="10"/>
      <c r="D303" s="10"/>
      <c r="E303" s="10"/>
      <c r="F303" s="10"/>
      <c r="G303" s="10"/>
      <c r="H303" s="10"/>
      <c r="I303" s="10"/>
      <c r="J303" s="10"/>
      <c r="K303" s="94"/>
      <c r="L303" s="94"/>
      <c r="M303" s="94"/>
      <c r="N303" s="94"/>
      <c r="O303" s="94"/>
      <c r="P303" s="94"/>
      <c r="Q303" s="94"/>
      <c r="R303" s="94"/>
      <c r="S303" s="94"/>
      <c r="T303" s="94"/>
      <c r="U303" s="94"/>
    </row>
    <row r="304" spans="1:27" customFormat="1" ht="14.4" x14ac:dyDescent="0.3">
      <c r="A304" s="101"/>
      <c r="B304" s="10"/>
      <c r="C304" s="10"/>
      <c r="D304" s="10" t="s">
        <v>101</v>
      </c>
      <c r="E304" s="10"/>
      <c r="F304" s="10"/>
      <c r="G304" s="16" t="s">
        <v>10</v>
      </c>
      <c r="H304" s="10"/>
      <c r="I304" s="10"/>
      <c r="J304" s="10"/>
      <c r="K304" s="93"/>
      <c r="L304" s="93"/>
      <c r="M304" s="93"/>
      <c r="N304" s="93"/>
      <c r="O304" s="93"/>
      <c r="P304" s="93"/>
      <c r="Q304" s="93"/>
      <c r="R304" s="93"/>
      <c r="S304" s="93"/>
      <c r="T304" s="93"/>
      <c r="U304" s="93"/>
    </row>
    <row r="305" spans="1:27" customFormat="1" ht="14.4" x14ac:dyDescent="0.3">
      <c r="A305" s="101"/>
      <c r="B305" s="10"/>
      <c r="C305" s="10"/>
      <c r="D305" s="15" t="s">
        <v>104</v>
      </c>
      <c r="E305" s="10"/>
      <c r="F305" s="10"/>
      <c r="G305" s="16" t="s">
        <v>10</v>
      </c>
      <c r="H305" s="10"/>
      <c r="I305" s="10"/>
      <c r="J305" s="10"/>
      <c r="K305" s="93"/>
      <c r="L305" s="93"/>
      <c r="M305" s="93"/>
      <c r="N305" s="93"/>
      <c r="O305" s="93"/>
      <c r="P305" s="93"/>
      <c r="Q305" s="93"/>
      <c r="R305" s="93"/>
      <c r="S305" s="93"/>
      <c r="T305" s="93"/>
      <c r="U305" s="93"/>
    </row>
    <row r="306" spans="1:27" customFormat="1" ht="14.4" x14ac:dyDescent="0.3">
      <c r="A306" s="101"/>
      <c r="B306" s="10"/>
      <c r="C306" s="10"/>
      <c r="D306" s="15" t="s">
        <v>67</v>
      </c>
      <c r="E306" s="10"/>
      <c r="F306" s="10"/>
      <c r="G306" s="16" t="s">
        <v>10</v>
      </c>
      <c r="H306" s="10"/>
      <c r="I306" s="10"/>
      <c r="J306" s="10"/>
      <c r="K306" s="93"/>
      <c r="L306" s="93"/>
      <c r="M306" s="93"/>
      <c r="N306" s="93"/>
      <c r="O306" s="93"/>
      <c r="P306" s="93"/>
      <c r="Q306" s="93"/>
      <c r="R306" s="93"/>
      <c r="S306" s="93"/>
      <c r="T306" s="93"/>
      <c r="U306" s="93"/>
    </row>
    <row r="307" spans="1:27" customFormat="1" ht="14.4" x14ac:dyDescent="0.3">
      <c r="A307" s="101"/>
      <c r="B307" s="10"/>
      <c r="C307" s="10"/>
      <c r="D307" s="17" t="s">
        <v>103</v>
      </c>
      <c r="E307" s="10"/>
      <c r="F307" s="10"/>
      <c r="G307" s="18" t="s">
        <v>10</v>
      </c>
      <c r="H307" s="18"/>
      <c r="I307" s="18"/>
      <c r="J307" s="18"/>
      <c r="K307" s="112"/>
      <c r="L307" s="112"/>
      <c r="M307" s="112"/>
      <c r="N307" s="112"/>
      <c r="O307" s="112"/>
      <c r="P307" s="112"/>
      <c r="Q307" s="112"/>
      <c r="R307" s="112"/>
      <c r="S307" s="112"/>
      <c r="T307" s="112"/>
      <c r="U307" s="112"/>
    </row>
    <row r="308" spans="1:27" customFormat="1" ht="14.4" x14ac:dyDescent="0.3">
      <c r="A308" s="101"/>
      <c r="B308" s="10"/>
      <c r="C308" s="10"/>
      <c r="D308" s="17"/>
      <c r="E308" s="10"/>
      <c r="F308" s="10"/>
      <c r="G308" s="18"/>
      <c r="H308" s="18"/>
      <c r="I308" s="18"/>
      <c r="J308" s="18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</row>
    <row r="309" spans="1:27" ht="14.4" x14ac:dyDescent="0.3">
      <c r="A309" s="16"/>
      <c r="B309" s="47" t="s">
        <v>14</v>
      </c>
      <c r="C309" s="10"/>
      <c r="D309" s="31" t="s">
        <v>139</v>
      </c>
      <c r="E309" s="32"/>
      <c r="F309" s="32"/>
      <c r="G309" s="33" t="s">
        <v>9</v>
      </c>
      <c r="H309" s="33"/>
      <c r="I309" s="33"/>
      <c r="J309" s="33"/>
      <c r="K309" s="33"/>
      <c r="L309" s="33"/>
      <c r="M309" s="33"/>
      <c r="N309" s="33"/>
      <c r="O309" s="33"/>
      <c r="P309" s="73"/>
      <c r="Q309" s="73"/>
      <c r="R309" s="73"/>
      <c r="S309" s="73"/>
      <c r="T309" s="73"/>
      <c r="U309" s="73"/>
      <c r="V309"/>
      <c r="W309" s="73"/>
      <c r="X309" s="73"/>
      <c r="Y309" s="73"/>
      <c r="Z309" s="74"/>
      <c r="AA309" s="10"/>
    </row>
    <row r="310" spans="1:27" customFormat="1" ht="14.4" x14ac:dyDescent="0.3">
      <c r="A310" s="101"/>
      <c r="B310" s="10"/>
      <c r="C310" s="10"/>
      <c r="D310" s="17"/>
      <c r="E310" s="10"/>
      <c r="F310" s="10"/>
      <c r="G310" s="18"/>
      <c r="H310" s="18"/>
      <c r="I310" s="18"/>
      <c r="J310" s="18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</row>
    <row r="311" spans="1:27" customFormat="1" ht="14.4" x14ac:dyDescent="0.3">
      <c r="A311" s="101"/>
      <c r="B311" s="10"/>
      <c r="C311" s="10"/>
      <c r="D311" s="10" t="s">
        <v>140</v>
      </c>
      <c r="E311" s="10"/>
      <c r="F311" s="10"/>
      <c r="G311" s="16" t="s">
        <v>167</v>
      </c>
      <c r="H311" s="18"/>
      <c r="I311" s="18"/>
      <c r="J311" s="18"/>
      <c r="K311" s="93"/>
      <c r="L311" s="93"/>
      <c r="M311" s="93"/>
      <c r="N311" s="93"/>
      <c r="O311" s="93"/>
      <c r="P311" s="93"/>
      <c r="Q311" s="93"/>
      <c r="R311" s="93"/>
      <c r="S311" s="93"/>
      <c r="T311" s="93"/>
      <c r="U311" s="93"/>
    </row>
    <row r="312" spans="1:27" customFormat="1" ht="14.4" x14ac:dyDescent="0.3">
      <c r="A312" s="101"/>
      <c r="B312" s="10"/>
      <c r="C312" s="10"/>
      <c r="D312" s="15" t="s">
        <v>141</v>
      </c>
      <c r="E312" s="10"/>
      <c r="F312" s="10"/>
      <c r="G312" s="16" t="s">
        <v>167</v>
      </c>
      <c r="H312" s="18"/>
      <c r="I312" s="18"/>
      <c r="J312" s="18"/>
      <c r="K312" s="93"/>
      <c r="L312" s="93"/>
      <c r="M312" s="93"/>
      <c r="N312" s="93"/>
      <c r="O312" s="93"/>
      <c r="P312" s="93"/>
      <c r="Q312" s="93"/>
      <c r="R312" s="93"/>
      <c r="S312" s="93"/>
      <c r="T312" s="93"/>
      <c r="U312" s="93"/>
    </row>
    <row r="313" spans="1:27" customFormat="1" ht="14.4" x14ac:dyDescent="0.3">
      <c r="A313" s="101"/>
      <c r="B313" s="10"/>
      <c r="C313" s="10"/>
      <c r="D313" s="15" t="s">
        <v>142</v>
      </c>
      <c r="E313" s="10"/>
      <c r="F313" s="10"/>
      <c r="G313" s="16" t="s">
        <v>167</v>
      </c>
      <c r="H313" s="18"/>
      <c r="I313" s="18"/>
      <c r="J313" s="18"/>
      <c r="K313" s="93"/>
      <c r="L313" s="93"/>
      <c r="M313" s="93"/>
      <c r="N313" s="93"/>
      <c r="O313" s="93"/>
      <c r="P313" s="93"/>
      <c r="Q313" s="93"/>
      <c r="R313" s="93"/>
      <c r="S313" s="93"/>
      <c r="T313" s="93"/>
      <c r="U313" s="93"/>
    </row>
    <row r="314" spans="1:27" customFormat="1" ht="14.4" x14ac:dyDescent="0.3">
      <c r="A314" s="101"/>
      <c r="B314" s="10"/>
      <c r="C314" s="10"/>
      <c r="D314" s="17" t="s">
        <v>143</v>
      </c>
      <c r="E314" s="10"/>
      <c r="F314" s="10"/>
      <c r="G314" s="18" t="s">
        <v>167</v>
      </c>
      <c r="H314" s="18"/>
      <c r="I314" s="18"/>
      <c r="J314" s="18"/>
      <c r="K314" s="112"/>
      <c r="L314" s="112"/>
      <c r="M314" s="112"/>
      <c r="N314" s="112"/>
      <c r="O314" s="112"/>
      <c r="P314" s="112"/>
      <c r="Q314" s="112"/>
      <c r="R314" s="112"/>
      <c r="S314" s="112"/>
      <c r="T314" s="112"/>
      <c r="U314" s="112"/>
    </row>
    <row r="315" spans="1:27" customFormat="1" ht="14.4" x14ac:dyDescent="0.3">
      <c r="A315" s="101"/>
      <c r="B315" s="10"/>
      <c r="C315" s="10"/>
      <c r="D315" s="10"/>
      <c r="E315" s="10"/>
      <c r="F315" s="10"/>
      <c r="G315" s="18"/>
      <c r="H315" s="18"/>
      <c r="I315" s="18"/>
      <c r="J315" s="18"/>
      <c r="K315" s="93"/>
      <c r="L315" s="93"/>
      <c r="M315" s="93"/>
      <c r="N315" s="93"/>
      <c r="O315" s="93"/>
      <c r="P315" s="93"/>
      <c r="Q315" s="93"/>
      <c r="R315" s="93"/>
      <c r="S315" s="93"/>
      <c r="T315" s="93"/>
      <c r="U315" s="93"/>
    </row>
    <row r="316" spans="1:27" customFormat="1" ht="14.4" x14ac:dyDescent="0.3">
      <c r="A316" s="101"/>
      <c r="B316" s="10"/>
      <c r="C316" s="10"/>
      <c r="D316" s="10" t="s">
        <v>144</v>
      </c>
      <c r="E316" s="10"/>
      <c r="F316" s="10"/>
      <c r="G316" s="16" t="s">
        <v>167</v>
      </c>
      <c r="H316" s="18"/>
      <c r="I316" s="18"/>
      <c r="J316" s="18"/>
      <c r="K316" s="93"/>
      <c r="L316" s="93"/>
      <c r="M316" s="93"/>
      <c r="N316" s="93"/>
      <c r="O316" s="93"/>
      <c r="P316" s="93"/>
      <c r="Q316" s="93"/>
      <c r="R316" s="93"/>
      <c r="S316" s="93"/>
      <c r="T316" s="93"/>
      <c r="U316" s="93"/>
    </row>
    <row r="317" spans="1:27" customFormat="1" ht="14.4" x14ac:dyDescent="0.3">
      <c r="A317" s="101"/>
      <c r="B317" s="10"/>
      <c r="C317" s="10"/>
      <c r="D317" s="15" t="s">
        <v>145</v>
      </c>
      <c r="E317" s="10"/>
      <c r="F317" s="10"/>
      <c r="G317" s="16" t="s">
        <v>167</v>
      </c>
      <c r="H317" s="18"/>
      <c r="I317" s="18"/>
      <c r="J317" s="18"/>
      <c r="K317" s="93"/>
      <c r="L317" s="93"/>
      <c r="M317" s="93"/>
      <c r="N317" s="93"/>
      <c r="O317" s="93"/>
      <c r="P317" s="93"/>
      <c r="Q317" s="93"/>
      <c r="R317" s="93"/>
      <c r="S317" s="93"/>
      <c r="T317" s="93"/>
      <c r="U317" s="93"/>
    </row>
    <row r="318" spans="1:27" customFormat="1" ht="14.4" x14ac:dyDescent="0.3">
      <c r="A318" s="101"/>
      <c r="B318" s="10"/>
      <c r="C318" s="10"/>
      <c r="D318" s="17" t="s">
        <v>146</v>
      </c>
      <c r="E318" s="10"/>
      <c r="F318" s="10"/>
      <c r="G318" s="18" t="s">
        <v>167</v>
      </c>
      <c r="H318" s="18"/>
      <c r="I318" s="18"/>
      <c r="J318" s="18"/>
      <c r="K318" s="112"/>
      <c r="L318" s="112"/>
      <c r="M318" s="112"/>
      <c r="N318" s="112"/>
      <c r="O318" s="112"/>
      <c r="P318" s="112"/>
      <c r="Q318" s="112"/>
      <c r="R318" s="112"/>
      <c r="S318" s="112"/>
      <c r="T318" s="112"/>
      <c r="U318" s="112"/>
    </row>
    <row r="319" spans="1:27" customFormat="1" ht="14.4" x14ac:dyDescent="0.3">
      <c r="A319" s="101"/>
      <c r="B319" s="10"/>
      <c r="C319" s="10"/>
      <c r="D319" s="10"/>
      <c r="E319" s="10"/>
      <c r="F319" s="10"/>
      <c r="G319" s="10"/>
      <c r="H319" s="10"/>
      <c r="I319" s="10"/>
      <c r="J319" s="10"/>
      <c r="K319" s="94"/>
      <c r="L319" s="94"/>
      <c r="M319" s="94"/>
      <c r="N319" s="94"/>
      <c r="O319" s="94"/>
      <c r="P319" s="94"/>
      <c r="Q319" s="94"/>
      <c r="R319" s="94"/>
      <c r="S319" s="94"/>
      <c r="T319" s="94"/>
      <c r="U319" s="94"/>
    </row>
    <row r="320" spans="1:27" ht="14.4" x14ac:dyDescent="0.3">
      <c r="A320" s="16"/>
      <c r="B320" s="75">
        <v>5</v>
      </c>
      <c r="C320" s="10"/>
      <c r="D320" s="76" t="s">
        <v>105</v>
      </c>
      <c r="E320" s="77"/>
      <c r="F320" s="77"/>
      <c r="G320" s="14" t="s">
        <v>9</v>
      </c>
      <c r="H320" s="14"/>
      <c r="I320" s="14"/>
      <c r="J320" s="14"/>
      <c r="K320" s="14"/>
      <c r="L320" s="14"/>
      <c r="M320" s="14"/>
      <c r="N320" s="14"/>
      <c r="O320" s="14"/>
      <c r="P320" s="95"/>
      <c r="Q320" s="95"/>
      <c r="R320" s="95"/>
      <c r="S320" s="95"/>
      <c r="T320" s="95"/>
      <c r="U320" s="95"/>
      <c r="V320"/>
      <c r="W320" s="77"/>
      <c r="X320" s="77"/>
      <c r="Y320" s="77"/>
      <c r="Z320" s="78"/>
      <c r="AA320" s="10"/>
    </row>
    <row r="321" spans="1:27" customFormat="1" ht="14.4" x14ac:dyDescent="0.3">
      <c r="A321" s="101"/>
      <c r="K321" s="94"/>
      <c r="L321" s="94"/>
      <c r="M321" s="94"/>
      <c r="N321" s="94"/>
      <c r="O321" s="94"/>
      <c r="P321" s="94"/>
      <c r="Q321" s="94"/>
      <c r="R321" s="94"/>
      <c r="S321" s="94"/>
      <c r="T321" s="94"/>
      <c r="U321" s="94"/>
    </row>
    <row r="322" spans="1:27" ht="14.4" x14ac:dyDescent="0.3">
      <c r="A322" s="42"/>
      <c r="B322" s="10"/>
      <c r="C322" s="10"/>
      <c r="D322" s="17" t="s">
        <v>106</v>
      </c>
      <c r="E322" s="10"/>
      <c r="F322" s="10"/>
      <c r="G322" s="16" t="s">
        <v>107</v>
      </c>
      <c r="H322" s="16"/>
      <c r="I322" s="79">
        <v>1</v>
      </c>
      <c r="J322"/>
      <c r="K322" s="16"/>
      <c r="L322" s="70"/>
      <c r="M322" s="16"/>
      <c r="N322" s="16"/>
      <c r="O322" s="16"/>
      <c r="P322" s="16"/>
      <c r="Q322" s="16"/>
      <c r="R322" s="16"/>
      <c r="S322" s="16"/>
      <c r="T322" s="16"/>
      <c r="U322" s="16"/>
      <c r="V322" s="10"/>
      <c r="W322" s="10"/>
      <c r="X322" s="10"/>
      <c r="Y322" s="10"/>
      <c r="Z322" s="10"/>
      <c r="AA322" s="10"/>
    </row>
    <row r="323" spans="1:27" customFormat="1" ht="14.4" x14ac:dyDescent="0.3">
      <c r="A323" s="101"/>
      <c r="K323" s="94"/>
      <c r="L323" s="94"/>
      <c r="M323" s="94"/>
      <c r="N323" s="94"/>
      <c r="O323" s="94"/>
      <c r="P323" s="94"/>
      <c r="Q323" s="94"/>
      <c r="R323" s="94"/>
      <c r="S323" s="94"/>
      <c r="T323" s="94"/>
      <c r="U323" s="94"/>
    </row>
    <row r="324" spans="1:27" ht="14.4" x14ac:dyDescent="0.3">
      <c r="A324" s="16"/>
      <c r="B324" s="47" t="s">
        <v>14</v>
      </c>
      <c r="C324" s="10"/>
      <c r="D324" s="31" t="s">
        <v>15</v>
      </c>
      <c r="E324" s="32"/>
      <c r="F324" s="32"/>
      <c r="G324" s="33" t="s">
        <v>9</v>
      </c>
      <c r="H324" s="33"/>
      <c r="I324" s="33"/>
      <c r="J324" s="33"/>
      <c r="K324" s="33"/>
      <c r="L324" s="33"/>
      <c r="M324" s="33"/>
      <c r="N324" s="33"/>
      <c r="O324" s="33"/>
      <c r="P324" s="73"/>
      <c r="Q324" s="73"/>
      <c r="R324" s="73"/>
      <c r="S324" s="73"/>
      <c r="T324" s="73"/>
      <c r="U324" s="73"/>
      <c r="V324"/>
      <c r="W324" s="73"/>
      <c r="X324" s="73"/>
      <c r="Y324" s="73"/>
      <c r="Z324" s="74"/>
      <c r="AA324" s="10"/>
    </row>
    <row r="325" spans="1:27" ht="13.2" thickBot="1" x14ac:dyDescent="0.25">
      <c r="A325" s="42"/>
      <c r="B325" s="10"/>
      <c r="C325" s="10"/>
      <c r="D325" s="10"/>
      <c r="E325" s="10"/>
      <c r="F325" s="10"/>
      <c r="G325" s="10"/>
      <c r="H325" s="10"/>
      <c r="I325" s="10"/>
      <c r="J325" s="10"/>
      <c r="K325" s="16"/>
      <c r="L325" s="16"/>
      <c r="M325" s="16"/>
      <c r="N325" s="16"/>
      <c r="O325" s="16"/>
      <c r="P325" s="16"/>
      <c r="Q325" s="16"/>
      <c r="R325" s="16"/>
      <c r="S325" s="16"/>
      <c r="T325" s="16"/>
      <c r="U325" s="16"/>
      <c r="V325" s="10"/>
      <c r="W325" s="16"/>
      <c r="X325" s="16"/>
      <c r="Y325" s="16"/>
      <c r="Z325" s="16"/>
      <c r="AA325" s="10"/>
    </row>
    <row r="326" spans="1:27" ht="13.2" thickBot="1" x14ac:dyDescent="0.25">
      <c r="A326" s="42"/>
      <c r="B326" s="10"/>
      <c r="C326" s="10"/>
      <c r="D326" s="80" t="s">
        <v>112</v>
      </c>
      <c r="E326" s="81"/>
      <c r="F326" s="81"/>
      <c r="G326" s="81"/>
      <c r="H326" s="81"/>
      <c r="I326" s="82">
        <f>+$I$322</f>
        <v>1</v>
      </c>
      <c r="J326" s="81"/>
      <c r="K326" s="83">
        <f>+INDEX(K327:K330,$I$326,0)</f>
        <v>0</v>
      </c>
      <c r="L326" s="83">
        <f t="shared" ref="L326:U326" si="38">+INDEX(L327:L330,$I$326,0)</f>
        <v>0</v>
      </c>
      <c r="M326" s="83">
        <f t="shared" si="38"/>
        <v>0</v>
      </c>
      <c r="N326" s="83">
        <f t="shared" si="38"/>
        <v>0</v>
      </c>
      <c r="O326" s="83">
        <f t="shared" si="38"/>
        <v>0</v>
      </c>
      <c r="P326" s="83">
        <f t="shared" si="38"/>
        <v>100</v>
      </c>
      <c r="Q326" s="83">
        <f t="shared" si="38"/>
        <v>100</v>
      </c>
      <c r="R326" s="83">
        <f t="shared" si="38"/>
        <v>100</v>
      </c>
      <c r="S326" s="83">
        <f t="shared" si="38"/>
        <v>100</v>
      </c>
      <c r="T326" s="83">
        <f t="shared" si="38"/>
        <v>100</v>
      </c>
      <c r="U326" s="83">
        <f t="shared" si="38"/>
        <v>60</v>
      </c>
      <c r="V326" s="10"/>
      <c r="W326" s="83" t="e">
        <f>+INDEX(W327:W330,#REF!,0)</f>
        <v>#REF!</v>
      </c>
      <c r="X326" s="83" t="e">
        <f>+INDEX(X327:X330,#REF!,0)</f>
        <v>#REF!</v>
      </c>
      <c r="Y326" s="83" t="e">
        <f>+INDEX(Y327:Y330,#REF!,0)</f>
        <v>#REF!</v>
      </c>
      <c r="Z326" s="83" t="e">
        <f>+INDEX(Z327:Z330,#REF!,0)</f>
        <v>#REF!</v>
      </c>
      <c r="AA326" s="10"/>
    </row>
    <row r="327" spans="1:27" x14ac:dyDescent="0.2">
      <c r="A327" s="42"/>
      <c r="B327" s="10"/>
      <c r="C327" s="10"/>
      <c r="D327" s="15" t="s">
        <v>108</v>
      </c>
      <c r="E327" s="10"/>
      <c r="F327" s="10"/>
      <c r="G327" s="10"/>
      <c r="H327" s="10"/>
      <c r="I327" s="10"/>
      <c r="J327" s="10"/>
      <c r="K327" s="66"/>
      <c r="L327" s="66"/>
      <c r="M327" s="66"/>
      <c r="N327" s="66"/>
      <c r="O327" s="66"/>
      <c r="P327" s="84">
        <v>100</v>
      </c>
      <c r="Q327" s="84">
        <v>100</v>
      </c>
      <c r="R327" s="84">
        <v>100</v>
      </c>
      <c r="S327" s="84">
        <v>100</v>
      </c>
      <c r="T327" s="84">
        <v>100</v>
      </c>
      <c r="U327" s="84">
        <v>60</v>
      </c>
      <c r="V327" s="10"/>
      <c r="W327" s="84">
        <v>10</v>
      </c>
      <c r="X327" s="84">
        <v>10</v>
      </c>
      <c r="Y327" s="84">
        <v>10</v>
      </c>
      <c r="Z327" s="84">
        <v>6</v>
      </c>
      <c r="AA327" s="10"/>
    </row>
    <row r="328" spans="1:27" x14ac:dyDescent="0.2">
      <c r="A328" s="42"/>
      <c r="B328" s="10"/>
      <c r="C328" s="10"/>
      <c r="D328" s="15" t="s">
        <v>109</v>
      </c>
      <c r="E328" s="10"/>
      <c r="F328" s="10"/>
      <c r="G328" s="10"/>
      <c r="H328" s="10"/>
      <c r="I328" s="10"/>
      <c r="J328" s="10"/>
      <c r="K328" s="66"/>
      <c r="L328" s="66"/>
      <c r="M328" s="66"/>
      <c r="N328" s="66"/>
      <c r="O328" s="66"/>
      <c r="P328" s="84">
        <v>8</v>
      </c>
      <c r="Q328" s="84">
        <v>8</v>
      </c>
      <c r="R328" s="84">
        <v>8</v>
      </c>
      <c r="S328" s="84">
        <v>8</v>
      </c>
      <c r="T328" s="84">
        <v>8</v>
      </c>
      <c r="U328" s="84">
        <v>4</v>
      </c>
      <c r="V328" s="10"/>
      <c r="W328" s="84">
        <v>8</v>
      </c>
      <c r="X328" s="84">
        <v>8</v>
      </c>
      <c r="Y328" s="84">
        <v>8</v>
      </c>
      <c r="Z328" s="84">
        <v>4</v>
      </c>
      <c r="AA328" s="10"/>
    </row>
    <row r="329" spans="1:27" x14ac:dyDescent="0.2">
      <c r="A329" s="42"/>
      <c r="B329" s="10"/>
      <c r="C329" s="10"/>
      <c r="D329" s="15" t="s">
        <v>110</v>
      </c>
      <c r="E329" s="10"/>
      <c r="F329" s="10"/>
      <c r="G329" s="10"/>
      <c r="H329" s="10"/>
      <c r="I329" s="10"/>
      <c r="J329" s="10"/>
      <c r="K329" s="66"/>
      <c r="L329" s="66"/>
      <c r="M329" s="66"/>
      <c r="N329" s="66"/>
      <c r="O329" s="66"/>
      <c r="P329" s="84">
        <v>4</v>
      </c>
      <c r="Q329" s="84">
        <v>4</v>
      </c>
      <c r="R329" s="84">
        <v>4</v>
      </c>
      <c r="S329" s="84">
        <v>4</v>
      </c>
      <c r="T329" s="84">
        <v>4</v>
      </c>
      <c r="U329" s="84">
        <v>2</v>
      </c>
      <c r="V329" s="10"/>
      <c r="W329" s="84">
        <v>4</v>
      </c>
      <c r="X329" s="84">
        <v>4</v>
      </c>
      <c r="Y329" s="84">
        <v>4</v>
      </c>
      <c r="Z329" s="84">
        <v>2</v>
      </c>
      <c r="AA329" s="10"/>
    </row>
    <row r="330" spans="1:27" x14ac:dyDescent="0.2">
      <c r="A330" s="42"/>
      <c r="B330" s="10"/>
      <c r="C330" s="10"/>
      <c r="D330" s="15" t="s">
        <v>111</v>
      </c>
      <c r="E330" s="10"/>
      <c r="F330" s="10"/>
      <c r="G330" s="10"/>
      <c r="H330" s="10"/>
      <c r="I330" s="10"/>
      <c r="J330" s="10"/>
      <c r="K330" s="66"/>
      <c r="L330" s="66"/>
      <c r="M330" s="66"/>
      <c r="N330" s="66"/>
      <c r="O330" s="66"/>
      <c r="P330" s="84">
        <v>2</v>
      </c>
      <c r="Q330" s="84">
        <v>2</v>
      </c>
      <c r="R330" s="84">
        <v>2</v>
      </c>
      <c r="S330" s="84">
        <v>2</v>
      </c>
      <c r="T330" s="84">
        <v>2</v>
      </c>
      <c r="U330" s="84">
        <v>2</v>
      </c>
      <c r="V330" s="10"/>
      <c r="W330" s="84">
        <v>2</v>
      </c>
      <c r="X330" s="84">
        <v>2</v>
      </c>
      <c r="Y330" s="84">
        <v>2</v>
      </c>
      <c r="Z330" s="84">
        <v>2</v>
      </c>
      <c r="AA330" s="10"/>
    </row>
    <row r="331" spans="1:27" x14ac:dyDescent="0.2">
      <c r="A331" s="42"/>
      <c r="B331" s="10"/>
      <c r="C331" s="10"/>
      <c r="D331" s="10"/>
      <c r="E331" s="10"/>
      <c r="F331" s="10"/>
      <c r="G331" s="10"/>
      <c r="H331" s="10"/>
      <c r="I331" s="10"/>
      <c r="J331" s="10"/>
      <c r="K331" s="16"/>
      <c r="L331" s="16"/>
      <c r="M331" s="16"/>
      <c r="N331" s="16"/>
      <c r="O331" s="16"/>
      <c r="P331" s="16"/>
      <c r="Q331" s="16"/>
      <c r="R331" s="16"/>
      <c r="S331" s="16"/>
      <c r="T331" s="16"/>
      <c r="U331" s="16"/>
      <c r="V331" s="10"/>
      <c r="W331" s="16"/>
      <c r="X331" s="16"/>
      <c r="Y331" s="16"/>
      <c r="Z331" s="16"/>
      <c r="AA331" s="10"/>
    </row>
    <row r="332" spans="1:27" ht="14.4" x14ac:dyDescent="0.3">
      <c r="A332" s="16"/>
      <c r="B332" s="47" t="s">
        <v>14</v>
      </c>
      <c r="C332" s="10"/>
      <c r="D332" s="31" t="s">
        <v>44</v>
      </c>
      <c r="E332" s="32"/>
      <c r="F332" s="32"/>
      <c r="G332" s="33" t="s">
        <v>9</v>
      </c>
      <c r="H332" s="33"/>
      <c r="I332" s="33"/>
      <c r="J332" s="33"/>
      <c r="K332" s="33"/>
      <c r="L332" s="33"/>
      <c r="M332" s="33"/>
      <c r="N332" s="33"/>
      <c r="O332" s="33"/>
      <c r="P332" s="73"/>
      <c r="Q332" s="73"/>
      <c r="R332" s="73"/>
      <c r="S332" s="73"/>
      <c r="T332" s="73"/>
      <c r="U332" s="73"/>
      <c r="V332"/>
      <c r="W332" s="73"/>
      <c r="X332" s="73"/>
      <c r="Y332" s="73"/>
      <c r="Z332" s="74"/>
      <c r="AA332" s="10"/>
    </row>
    <row r="333" spans="1:27" ht="13.2" thickBot="1" x14ac:dyDescent="0.25">
      <c r="A333" s="42"/>
      <c r="B333" s="10"/>
      <c r="C333" s="10"/>
      <c r="D333" s="10"/>
      <c r="E333" s="10"/>
      <c r="F333" s="10"/>
      <c r="G333" s="10"/>
      <c r="H333" s="10"/>
      <c r="I333" s="10"/>
      <c r="J333" s="10"/>
      <c r="K333" s="16"/>
      <c r="L333" s="16"/>
      <c r="M333" s="16"/>
      <c r="N333" s="16"/>
      <c r="O333" s="16"/>
      <c r="P333" s="16"/>
      <c r="Q333" s="16"/>
      <c r="R333" s="16"/>
      <c r="S333" s="16"/>
      <c r="T333" s="16"/>
      <c r="U333" s="16"/>
      <c r="V333" s="10"/>
      <c r="W333" s="16"/>
      <c r="X333" s="16"/>
      <c r="Y333" s="16"/>
      <c r="Z333" s="16"/>
      <c r="AA333" s="10"/>
    </row>
    <row r="334" spans="1:27" ht="13.2" thickBot="1" x14ac:dyDescent="0.25">
      <c r="A334" s="42"/>
      <c r="B334" s="10"/>
      <c r="C334" s="10"/>
      <c r="D334" s="80" t="s">
        <v>44</v>
      </c>
      <c r="E334" s="81"/>
      <c r="F334" s="81"/>
      <c r="G334" s="81"/>
      <c r="H334" s="81"/>
      <c r="I334" s="82">
        <f>+$I$322</f>
        <v>1</v>
      </c>
      <c r="J334" s="81"/>
      <c r="K334" s="83">
        <f>+INDEX(K335:K338,$I$326,0)</f>
        <v>0</v>
      </c>
      <c r="L334" s="83">
        <f t="shared" ref="L334" si="39">+INDEX(L335:L338,$I$326,0)</f>
        <v>0</v>
      </c>
      <c r="M334" s="83">
        <f t="shared" ref="M334" si="40">+INDEX(M335:M338,$I$326,0)</f>
        <v>0</v>
      </c>
      <c r="N334" s="83">
        <f t="shared" ref="N334" si="41">+INDEX(N335:N338,$I$326,0)</f>
        <v>0</v>
      </c>
      <c r="O334" s="83">
        <f t="shared" ref="O334" si="42">+INDEX(O335:O338,$I$326,0)</f>
        <v>0</v>
      </c>
      <c r="P334" s="83">
        <f t="shared" ref="P334" si="43">+INDEX(P335:P338,$I$326,0)</f>
        <v>10</v>
      </c>
      <c r="Q334" s="83">
        <f t="shared" ref="Q334" si="44">+INDEX(Q335:Q338,$I$326,0)</f>
        <v>10</v>
      </c>
      <c r="R334" s="83">
        <f t="shared" ref="R334" si="45">+INDEX(R335:R338,$I$326,0)</f>
        <v>10</v>
      </c>
      <c r="S334" s="83">
        <f t="shared" ref="S334" si="46">+INDEX(S335:S338,$I$326,0)</f>
        <v>10</v>
      </c>
      <c r="T334" s="83">
        <f t="shared" ref="T334" si="47">+INDEX(T335:T338,$I$326,0)</f>
        <v>10</v>
      </c>
      <c r="U334" s="83">
        <f t="shared" ref="U334" si="48">+INDEX(U335:U338,$I$326,0)</f>
        <v>10</v>
      </c>
      <c r="V334" s="10"/>
      <c r="W334" s="83" t="e">
        <f>+INDEX(W335:W338,#REF!,0)</f>
        <v>#REF!</v>
      </c>
      <c r="X334" s="83" t="e">
        <f>+INDEX(X335:X338,#REF!,0)</f>
        <v>#REF!</v>
      </c>
      <c r="Y334" s="83" t="e">
        <f>+INDEX(Y335:Y338,#REF!,0)</f>
        <v>#REF!</v>
      </c>
      <c r="Z334" s="83" t="e">
        <f>+INDEX(Z335:Z338,#REF!,0)</f>
        <v>#REF!</v>
      </c>
      <c r="AA334" s="10"/>
    </row>
    <row r="335" spans="1:27" x14ac:dyDescent="0.2">
      <c r="A335" s="42"/>
      <c r="B335" s="10"/>
      <c r="C335" s="10"/>
      <c r="D335" s="15" t="s">
        <v>108</v>
      </c>
      <c r="E335" s="10"/>
      <c r="F335" s="10"/>
      <c r="G335" s="10"/>
      <c r="H335" s="10"/>
      <c r="I335" s="10"/>
      <c r="J335" s="10"/>
      <c r="K335" s="66"/>
      <c r="L335" s="66"/>
      <c r="M335" s="66"/>
      <c r="N335" s="66"/>
      <c r="O335" s="66"/>
      <c r="P335" s="84">
        <v>10</v>
      </c>
      <c r="Q335" s="84">
        <v>10</v>
      </c>
      <c r="R335" s="84">
        <v>10</v>
      </c>
      <c r="S335" s="84">
        <v>10</v>
      </c>
      <c r="T335" s="84">
        <v>10</v>
      </c>
      <c r="U335" s="84">
        <v>10</v>
      </c>
      <c r="V335" s="10"/>
      <c r="W335" s="84">
        <v>10</v>
      </c>
      <c r="X335" s="84">
        <v>10</v>
      </c>
      <c r="Y335" s="84">
        <v>10</v>
      </c>
      <c r="Z335" s="84">
        <v>6</v>
      </c>
      <c r="AA335" s="10"/>
    </row>
    <row r="336" spans="1:27" x14ac:dyDescent="0.2">
      <c r="A336" s="42"/>
      <c r="B336" s="10"/>
      <c r="C336" s="10"/>
      <c r="D336" s="15" t="s">
        <v>109</v>
      </c>
      <c r="E336" s="10"/>
      <c r="F336" s="10"/>
      <c r="G336" s="10"/>
      <c r="H336" s="10"/>
      <c r="I336" s="10"/>
      <c r="J336" s="10"/>
      <c r="K336" s="66"/>
      <c r="L336" s="66"/>
      <c r="M336" s="66"/>
      <c r="N336" s="66"/>
      <c r="O336" s="66"/>
      <c r="P336" s="84">
        <v>10</v>
      </c>
      <c r="Q336" s="84">
        <v>10</v>
      </c>
      <c r="R336" s="84">
        <v>10</v>
      </c>
      <c r="S336" s="84">
        <v>10</v>
      </c>
      <c r="T336" s="84">
        <v>10</v>
      </c>
      <c r="U336" s="84">
        <v>10</v>
      </c>
      <c r="V336" s="10"/>
      <c r="W336" s="84">
        <v>8</v>
      </c>
      <c r="X336" s="84">
        <v>8</v>
      </c>
      <c r="Y336" s="84">
        <v>8</v>
      </c>
      <c r="Z336" s="84">
        <v>4</v>
      </c>
      <c r="AA336" s="10"/>
    </row>
    <row r="337" spans="1:27" x14ac:dyDescent="0.2">
      <c r="A337" s="42"/>
      <c r="B337" s="10"/>
      <c r="C337" s="10"/>
      <c r="D337" s="15" t="s">
        <v>110</v>
      </c>
      <c r="E337" s="10"/>
      <c r="F337" s="10"/>
      <c r="G337" s="10"/>
      <c r="H337" s="10"/>
      <c r="I337" s="10"/>
      <c r="J337" s="10"/>
      <c r="K337" s="66"/>
      <c r="L337" s="66"/>
      <c r="M337" s="66"/>
      <c r="N337" s="66"/>
      <c r="O337" s="66"/>
      <c r="P337" s="84">
        <v>10</v>
      </c>
      <c r="Q337" s="84">
        <v>10</v>
      </c>
      <c r="R337" s="84">
        <v>10</v>
      </c>
      <c r="S337" s="84">
        <v>10</v>
      </c>
      <c r="T337" s="84">
        <v>10</v>
      </c>
      <c r="U337" s="84">
        <v>10</v>
      </c>
      <c r="V337" s="10"/>
      <c r="W337" s="84">
        <v>4</v>
      </c>
      <c r="X337" s="84">
        <v>4</v>
      </c>
      <c r="Y337" s="84">
        <v>4</v>
      </c>
      <c r="Z337" s="84">
        <v>2</v>
      </c>
      <c r="AA337" s="10"/>
    </row>
    <row r="338" spans="1:27" x14ac:dyDescent="0.2">
      <c r="A338" s="42"/>
      <c r="B338" s="10"/>
      <c r="C338" s="10"/>
      <c r="D338" s="15" t="s">
        <v>111</v>
      </c>
      <c r="E338" s="10"/>
      <c r="F338" s="10"/>
      <c r="G338" s="10"/>
      <c r="H338" s="10"/>
      <c r="I338" s="10"/>
      <c r="J338" s="10"/>
      <c r="K338" s="66"/>
      <c r="L338" s="66"/>
      <c r="M338" s="66"/>
      <c r="N338" s="66"/>
      <c r="O338" s="66"/>
      <c r="P338" s="84">
        <v>10</v>
      </c>
      <c r="Q338" s="84">
        <v>10</v>
      </c>
      <c r="R338" s="84">
        <v>10</v>
      </c>
      <c r="S338" s="84">
        <v>10</v>
      </c>
      <c r="T338" s="84">
        <v>10</v>
      </c>
      <c r="U338" s="84">
        <v>10</v>
      </c>
      <c r="V338" s="10"/>
      <c r="W338" s="84">
        <v>2</v>
      </c>
      <c r="X338" s="84">
        <v>2</v>
      </c>
      <c r="Y338" s="84">
        <v>2</v>
      </c>
      <c r="Z338" s="84">
        <v>2</v>
      </c>
      <c r="AA338" s="10"/>
    </row>
    <row r="339" spans="1:27" x14ac:dyDescent="0.2">
      <c r="A339" s="42"/>
      <c r="B339" s="10"/>
      <c r="C339" s="10"/>
      <c r="D339" s="10"/>
      <c r="E339" s="10"/>
      <c r="F339" s="10"/>
      <c r="G339" s="10"/>
      <c r="H339" s="10"/>
      <c r="I339" s="10"/>
      <c r="J339" s="10"/>
      <c r="K339" s="16"/>
      <c r="L339" s="16"/>
      <c r="M339" s="16"/>
      <c r="N339" s="16"/>
      <c r="O339" s="16"/>
      <c r="P339" s="16"/>
      <c r="Q339" s="16"/>
      <c r="R339" s="16"/>
      <c r="S339" s="16"/>
      <c r="T339" s="16"/>
      <c r="U339" s="16"/>
      <c r="V339" s="10"/>
      <c r="W339" s="16"/>
      <c r="X339" s="16"/>
      <c r="Y339" s="16"/>
      <c r="Z339" s="16"/>
      <c r="AA339" s="10"/>
    </row>
    <row r="340" spans="1:27" customFormat="1" ht="14.4" x14ac:dyDescent="0.3">
      <c r="A340" s="101"/>
      <c r="K340" s="94"/>
      <c r="L340" s="94"/>
      <c r="M340" s="94"/>
      <c r="N340" s="94"/>
      <c r="O340" s="94"/>
      <c r="P340" s="94"/>
      <c r="Q340" s="94"/>
      <c r="R340" s="94"/>
      <c r="S340" s="94"/>
      <c r="T340" s="94"/>
      <c r="U340" s="94"/>
    </row>
    <row r="341" spans="1:27" x14ac:dyDescent="0.2">
      <c r="A341" s="102"/>
    </row>
    <row r="342" spans="1:27" ht="14.4" x14ac:dyDescent="0.3">
      <c r="A342" s="37"/>
      <c r="B342" s="38" t="s">
        <v>34</v>
      </c>
      <c r="C342" s="35"/>
      <c r="D342" s="39" t="s">
        <v>33</v>
      </c>
      <c r="E342" s="36"/>
      <c r="F342" s="36"/>
      <c r="G342" s="35"/>
      <c r="H342" s="35"/>
      <c r="I342" s="35"/>
      <c r="J342" s="35"/>
      <c r="K342" s="35"/>
      <c r="L342" s="35"/>
      <c r="M342" s="35"/>
      <c r="N342" s="35"/>
      <c r="O342" s="35"/>
      <c r="P342" s="36"/>
      <c r="Q342" s="36"/>
      <c r="R342" s="36"/>
      <c r="S342" s="36"/>
      <c r="T342" s="36"/>
      <c r="U342" s="36"/>
      <c r="V342"/>
      <c r="W342" s="32"/>
      <c r="X342" s="32"/>
      <c r="Y342" s="32"/>
      <c r="Z342" s="34"/>
      <c r="AA342" s="10"/>
    </row>
    <row r="343" spans="1:27" ht="2.4" customHeight="1" x14ac:dyDescent="0.2"/>
    <row r="352" spans="1:27" ht="1.2" customHeight="1" x14ac:dyDescent="0.2"/>
    <row r="353" x14ac:dyDescent="0.2"/>
    <row r="369" ht="3" hidden="1" customHeight="1" x14ac:dyDescent="0.2"/>
    <row r="382" ht="11.4" hidden="1" customHeight="1" x14ac:dyDescent="0.2"/>
    <row r="384" ht="2.4" customHeight="1" x14ac:dyDescent="0.2"/>
    <row r="413" ht="10.8" hidden="1" customHeight="1" x14ac:dyDescent="0.2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Drop Down 7">
              <controlPr defaultSize="0" autoLine="0" autoPict="0">
                <anchor moveWithCells="1">
                  <from>
                    <xdr:col>7</xdr:col>
                    <xdr:colOff>60960</xdr:colOff>
                    <xdr:row>8</xdr:row>
                    <xdr:rowOff>144780</xdr:rowOff>
                  </from>
                  <to>
                    <xdr:col>9</xdr:col>
                    <xdr:colOff>441960</xdr:colOff>
                    <xdr:row>10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Operating Model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2026-08-10T08:42:28Z</dcterms:created>
  <dcterms:modified xsi:type="dcterms:W3CDTF">2026-09-07T10:50:30Z</dcterms:modified>
</cp:coreProperties>
</file>